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oje\Free template\"/>
    </mc:Choice>
  </mc:AlternateContent>
  <xr:revisionPtr revIDLastSave="0" documentId="13_ncr:1_{88683A8D-BD61-47BB-823B-69FB22620494}" xr6:coauthVersionLast="47" xr6:coauthVersionMax="47" xr10:uidLastSave="{00000000-0000-0000-0000-000000000000}"/>
  <bookViews>
    <workbookView xWindow="-108" yWindow="-108" windowWidth="23256" windowHeight="12456" activeTab="2" xr2:uid="{7F49425E-6938-41DF-AA52-BEB993FD4DB1}"/>
  </bookViews>
  <sheets>
    <sheet name="Per line" sheetId="1" r:id="rId1"/>
    <sheet name="Per SKU" sheetId="2" r:id="rId2"/>
    <sheet name="Time lines" sheetId="4" r:id="rId3"/>
  </sheets>
  <definedNames>
    <definedName name="_xlnm._FilterDatabase" localSheetId="1" hidden="1">'Per SKU'!$B$3:$H$27</definedName>
    <definedName name="_xlnm._FilterDatabase" localSheetId="2" hidden="1">'Time lines'!$B$3:$J$13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4" l="1"/>
  <c r="F46" i="4"/>
  <c r="G46" i="4" s="1"/>
  <c r="F45" i="4"/>
  <c r="F44" i="4"/>
  <c r="G44" i="4" s="1"/>
  <c r="F43" i="4"/>
  <c r="F42" i="4"/>
  <c r="G42" i="4" s="1"/>
  <c r="F41" i="4"/>
  <c r="F40" i="4"/>
  <c r="G40" i="4" s="1"/>
  <c r="F39" i="4"/>
  <c r="F30" i="4"/>
  <c r="F29" i="4"/>
  <c r="G29" i="4" s="1"/>
  <c r="F28" i="4"/>
  <c r="F27" i="4"/>
  <c r="G27" i="4" s="1"/>
  <c r="F26" i="4"/>
  <c r="F25" i="4"/>
  <c r="G25" i="4" s="1"/>
  <c r="F24" i="4"/>
  <c r="F22" i="4"/>
  <c r="F21" i="4"/>
  <c r="G21" i="4" s="1"/>
  <c r="J21" i="4" s="1"/>
  <c r="F7" i="4"/>
  <c r="F13" i="4"/>
  <c r="F11" i="4"/>
  <c r="F9" i="4"/>
  <c r="F12" i="4"/>
  <c r="G12" i="4" s="1"/>
  <c r="F10" i="4"/>
  <c r="G10" i="4" s="1"/>
  <c r="F8" i="4"/>
  <c r="G8" i="4" s="1"/>
  <c r="F6" i="4"/>
  <c r="G6" i="4" s="1"/>
  <c r="F4" i="4"/>
  <c r="G4" i="4" s="1"/>
  <c r="F3" i="1"/>
  <c r="G3" i="1"/>
  <c r="F38" i="4" s="1"/>
  <c r="G38" i="4" s="1"/>
  <c r="J38" i="4" s="1"/>
  <c r="F6" i="2"/>
  <c r="BO3" i="2"/>
  <c r="BQ3" i="2"/>
  <c r="AU3" i="2"/>
  <c r="AW3" i="2"/>
  <c r="AY3" i="2"/>
  <c r="BA3" i="2"/>
  <c r="BC3" i="2"/>
  <c r="BE3" i="2"/>
  <c r="BG3" i="2"/>
  <c r="BI3" i="2"/>
  <c r="BK3" i="2"/>
  <c r="BM3" i="2"/>
  <c r="I3" i="2"/>
  <c r="G7" i="1"/>
  <c r="G6" i="1"/>
  <c r="G5" i="1"/>
  <c r="G4" i="1"/>
  <c r="F23" i="4" s="1"/>
  <c r="G23" i="4" s="1"/>
  <c r="J5" i="4"/>
  <c r="K3" i="4"/>
  <c r="J39" i="4"/>
  <c r="K37" i="4"/>
  <c r="J22" i="4"/>
  <c r="K20" i="4"/>
  <c r="J4" i="4" l="1"/>
  <c r="K39" i="4"/>
  <c r="K38" i="4"/>
  <c r="L37" i="4"/>
  <c r="L20" i="4"/>
  <c r="K21" i="4"/>
  <c r="K22" i="4"/>
  <c r="K5" i="4"/>
  <c r="I40" i="4"/>
  <c r="I41" i="4"/>
  <c r="I23" i="4"/>
  <c r="I24" i="4"/>
  <c r="L3" i="4"/>
  <c r="F7" i="1"/>
  <c r="F6" i="1"/>
  <c r="F5" i="1"/>
  <c r="G6" i="2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K3" i="2"/>
  <c r="M3" i="2"/>
  <c r="O3" i="2"/>
  <c r="Q3" i="2"/>
  <c r="S3" i="2"/>
  <c r="U3" i="2"/>
  <c r="W3" i="2"/>
  <c r="Y3" i="2"/>
  <c r="AA3" i="2"/>
  <c r="AC3" i="2"/>
  <c r="AE3" i="2"/>
  <c r="AG3" i="2"/>
  <c r="AI3" i="2"/>
  <c r="AK3" i="2"/>
  <c r="AM3" i="2"/>
  <c r="AO3" i="2"/>
  <c r="AQ3" i="2"/>
  <c r="AS3" i="2"/>
  <c r="H4" i="2"/>
  <c r="F4" i="1"/>
  <c r="M37" i="4" l="1"/>
  <c r="L38" i="4"/>
  <c r="L41" i="4"/>
  <c r="L39" i="4"/>
  <c r="M20" i="4"/>
  <c r="L22" i="4"/>
  <c r="L21" i="4"/>
  <c r="L5" i="4"/>
  <c r="K4" i="4"/>
  <c r="J40" i="4"/>
  <c r="I42" i="4" s="1"/>
  <c r="J41" i="4"/>
  <c r="I43" i="4" s="1"/>
  <c r="J24" i="4"/>
  <c r="J23" i="4"/>
  <c r="I25" i="4" s="1"/>
  <c r="M3" i="4"/>
  <c r="L23" i="4" l="1"/>
  <c r="K23" i="4"/>
  <c r="I6" i="4"/>
  <c r="N37" i="4"/>
  <c r="M38" i="4"/>
  <c r="M41" i="4"/>
  <c r="M40" i="4"/>
  <c r="M39" i="4"/>
  <c r="K40" i="4"/>
  <c r="L40" i="4"/>
  <c r="K41" i="4"/>
  <c r="I26" i="4"/>
  <c r="K24" i="4"/>
  <c r="L24" i="4"/>
  <c r="N20" i="4"/>
  <c r="M23" i="4"/>
  <c r="M22" i="4"/>
  <c r="M21" i="4"/>
  <c r="M24" i="4"/>
  <c r="M4" i="4"/>
  <c r="M5" i="4"/>
  <c r="J6" i="4"/>
  <c r="L6" i="4" s="1"/>
  <c r="L4" i="4"/>
  <c r="J42" i="4"/>
  <c r="I44" i="4" s="1"/>
  <c r="J43" i="4"/>
  <c r="I45" i="4" s="1"/>
  <c r="J25" i="4"/>
  <c r="K25" i="4" s="1"/>
  <c r="J26" i="4"/>
  <c r="I28" i="4" s="1"/>
  <c r="N3" i="4"/>
  <c r="L42" i="4" l="1"/>
  <c r="K6" i="4"/>
  <c r="I8" i="4"/>
  <c r="J8" i="4" s="1"/>
  <c r="M8" i="4" s="1"/>
  <c r="M6" i="4"/>
  <c r="K45" i="4"/>
  <c r="K43" i="4"/>
  <c r="M43" i="4"/>
  <c r="M42" i="4"/>
  <c r="O37" i="4"/>
  <c r="N39" i="4"/>
  <c r="N43" i="4"/>
  <c r="N38" i="4"/>
  <c r="N42" i="4"/>
  <c r="N41" i="4"/>
  <c r="N45" i="4"/>
  <c r="N40" i="4"/>
  <c r="L43" i="4"/>
  <c r="K42" i="4"/>
  <c r="I27" i="4"/>
  <c r="L25" i="4"/>
  <c r="O20" i="4"/>
  <c r="N23" i="4"/>
  <c r="N22" i="4"/>
  <c r="N26" i="4"/>
  <c r="N21" i="4"/>
  <c r="N25" i="4"/>
  <c r="N24" i="4"/>
  <c r="M25" i="4"/>
  <c r="M26" i="4"/>
  <c r="K26" i="4"/>
  <c r="L26" i="4"/>
  <c r="N4" i="4"/>
  <c r="N5" i="4"/>
  <c r="N6" i="4"/>
  <c r="J44" i="4"/>
  <c r="N44" i="4" s="1"/>
  <c r="J45" i="4"/>
  <c r="I47" i="4" s="1"/>
  <c r="J28" i="4"/>
  <c r="I30" i="4" s="1"/>
  <c r="O3" i="4"/>
  <c r="I10" i="4" l="1"/>
  <c r="J10" i="4" s="1"/>
  <c r="K10" i="4" s="1"/>
  <c r="L8" i="4"/>
  <c r="K8" i="4"/>
  <c r="N8" i="4"/>
  <c r="K47" i="4"/>
  <c r="M45" i="4"/>
  <c r="P37" i="4"/>
  <c r="O39" i="4"/>
  <c r="O43" i="4"/>
  <c r="O47" i="4"/>
  <c r="O38" i="4"/>
  <c r="O42" i="4"/>
  <c r="O41" i="4"/>
  <c r="O45" i="4"/>
  <c r="O40" i="4"/>
  <c r="O44" i="4"/>
  <c r="I46" i="4"/>
  <c r="M44" i="4"/>
  <c r="L44" i="4"/>
  <c r="K44" i="4"/>
  <c r="L45" i="4"/>
  <c r="K30" i="4"/>
  <c r="L30" i="4"/>
  <c r="M30" i="4"/>
  <c r="L28" i="4"/>
  <c r="N30" i="4"/>
  <c r="M28" i="4"/>
  <c r="J27" i="4"/>
  <c r="I29" i="4" s="1"/>
  <c r="K28" i="4"/>
  <c r="N28" i="4"/>
  <c r="P20" i="4"/>
  <c r="O26" i="4"/>
  <c r="O24" i="4"/>
  <c r="O28" i="4"/>
  <c r="O23" i="4"/>
  <c r="O22" i="4"/>
  <c r="O21" i="4"/>
  <c r="O25" i="4"/>
  <c r="O4" i="4"/>
  <c r="O6" i="4"/>
  <c r="O5" i="4"/>
  <c r="O8" i="4"/>
  <c r="J47" i="4"/>
  <c r="N47" i="4" s="1"/>
  <c r="J30" i="4"/>
  <c r="O30" i="4" s="1"/>
  <c r="P3" i="4"/>
  <c r="N27" i="4" l="1"/>
  <c r="O27" i="4"/>
  <c r="M27" i="4"/>
  <c r="O10" i="4"/>
  <c r="J46" i="4"/>
  <c r="L46" i="4" s="1"/>
  <c r="P40" i="4"/>
  <c r="P44" i="4"/>
  <c r="P39" i="4"/>
  <c r="P43" i="4"/>
  <c r="P47" i="4"/>
  <c r="Q37" i="4"/>
  <c r="P42" i="4"/>
  <c r="P38" i="4"/>
  <c r="P41" i="4"/>
  <c r="P45" i="4"/>
  <c r="M47" i="4"/>
  <c r="L47" i="4"/>
  <c r="L27" i="4"/>
  <c r="Q20" i="4"/>
  <c r="P21" i="4"/>
  <c r="P24" i="4"/>
  <c r="P28" i="4"/>
  <c r="P23" i="4"/>
  <c r="P27" i="4"/>
  <c r="P22" i="4"/>
  <c r="P26" i="4"/>
  <c r="P30" i="4"/>
  <c r="P25" i="4"/>
  <c r="J29" i="4"/>
  <c r="O29" i="4" s="1"/>
  <c r="K27" i="4"/>
  <c r="N10" i="4"/>
  <c r="P8" i="4"/>
  <c r="P4" i="4"/>
  <c r="P10" i="4"/>
  <c r="P5" i="4"/>
  <c r="P6" i="4"/>
  <c r="M10" i="4"/>
  <c r="L10" i="4"/>
  <c r="I12" i="4"/>
  <c r="Q3" i="4"/>
  <c r="O46" i="4" l="1"/>
  <c r="K46" i="4"/>
  <c r="R37" i="4"/>
  <c r="Q40" i="4"/>
  <c r="Q44" i="4"/>
  <c r="Q39" i="4"/>
  <c r="Q43" i="4"/>
  <c r="Q47" i="4"/>
  <c r="Q38" i="4"/>
  <c r="Q42" i="4"/>
  <c r="Q46" i="4"/>
  <c r="Q41" i="4"/>
  <c r="Q45" i="4"/>
  <c r="N46" i="4"/>
  <c r="P46" i="4"/>
  <c r="M46" i="4"/>
  <c r="P29" i="4"/>
  <c r="R20" i="4"/>
  <c r="Q23" i="4"/>
  <c r="Q21" i="4"/>
  <c r="Q25" i="4"/>
  <c r="Q29" i="4"/>
  <c r="Q24" i="4"/>
  <c r="Q28" i="4"/>
  <c r="Q27" i="4"/>
  <c r="Q22" i="4"/>
  <c r="Q26" i="4"/>
  <c r="Q30" i="4"/>
  <c r="M29" i="4"/>
  <c r="K29" i="4"/>
  <c r="N29" i="4"/>
  <c r="L29" i="4"/>
  <c r="Q8" i="4"/>
  <c r="Q4" i="4"/>
  <c r="Q5" i="4"/>
  <c r="Q10" i="4"/>
  <c r="Q6" i="4"/>
  <c r="J12" i="4"/>
  <c r="P12" i="4" s="1"/>
  <c r="R3" i="4"/>
  <c r="N12" i="4" l="1"/>
  <c r="M12" i="4"/>
  <c r="Q12" i="4"/>
  <c r="L12" i="4"/>
  <c r="K12" i="4"/>
  <c r="O12" i="4"/>
  <c r="S37" i="4"/>
  <c r="R41" i="4"/>
  <c r="R40" i="4"/>
  <c r="R44" i="4"/>
  <c r="R43" i="4"/>
  <c r="R39" i="4"/>
  <c r="R47" i="4"/>
  <c r="R45" i="4"/>
  <c r="R38" i="4"/>
  <c r="R42" i="4"/>
  <c r="R46" i="4"/>
  <c r="S20" i="4"/>
  <c r="R25" i="4"/>
  <c r="R29" i="4"/>
  <c r="R21" i="4"/>
  <c r="R24" i="4"/>
  <c r="R28" i="4"/>
  <c r="R23" i="4"/>
  <c r="R27" i="4"/>
  <c r="R30" i="4"/>
  <c r="R22" i="4"/>
  <c r="R26" i="4"/>
  <c r="R6" i="4"/>
  <c r="R12" i="4"/>
  <c r="R8" i="4"/>
  <c r="R4" i="4"/>
  <c r="R10" i="4"/>
  <c r="R5" i="4"/>
  <c r="S3" i="4"/>
  <c r="T37" i="4" l="1"/>
  <c r="S41" i="4"/>
  <c r="S45" i="4"/>
  <c r="S40" i="4"/>
  <c r="S44" i="4"/>
  <c r="S39" i="4"/>
  <c r="S43" i="4"/>
  <c r="S47" i="4"/>
  <c r="S38" i="4"/>
  <c r="S42" i="4"/>
  <c r="S46" i="4"/>
  <c r="T20" i="4"/>
  <c r="S24" i="4"/>
  <c r="S22" i="4"/>
  <c r="S26" i="4"/>
  <c r="S30" i="4"/>
  <c r="S21" i="4"/>
  <c r="S25" i="4"/>
  <c r="S29" i="4"/>
  <c r="S28" i="4"/>
  <c r="S23" i="4"/>
  <c r="S27" i="4"/>
  <c r="S6" i="4"/>
  <c r="S12" i="4"/>
  <c r="S8" i="4"/>
  <c r="S5" i="4"/>
  <c r="S4" i="4"/>
  <c r="S10" i="4"/>
  <c r="T3" i="4"/>
  <c r="U37" i="4" l="1"/>
  <c r="T38" i="4"/>
  <c r="T42" i="4"/>
  <c r="T41" i="4"/>
  <c r="T45" i="4"/>
  <c r="T40" i="4"/>
  <c r="T44" i="4"/>
  <c r="T39" i="4"/>
  <c r="T43" i="4"/>
  <c r="T47" i="4"/>
  <c r="T46" i="4"/>
  <c r="U20" i="4"/>
  <c r="T22" i="4"/>
  <c r="T26" i="4"/>
  <c r="T30" i="4"/>
  <c r="T21" i="4"/>
  <c r="T25" i="4"/>
  <c r="T29" i="4"/>
  <c r="T24" i="4"/>
  <c r="T28" i="4"/>
  <c r="T23" i="4"/>
  <c r="T27" i="4"/>
  <c r="T10" i="4"/>
  <c r="T5" i="4"/>
  <c r="T4" i="4"/>
  <c r="T6" i="4"/>
  <c r="T12" i="4"/>
  <c r="T8" i="4"/>
  <c r="U3" i="4"/>
  <c r="V37" i="4" l="1"/>
  <c r="U38" i="4"/>
  <c r="U42" i="4"/>
  <c r="U46" i="4"/>
  <c r="U41" i="4"/>
  <c r="U45" i="4"/>
  <c r="U40" i="4"/>
  <c r="U44" i="4"/>
  <c r="U39" i="4"/>
  <c r="U43" i="4"/>
  <c r="U47" i="4"/>
  <c r="V20" i="4"/>
  <c r="U29" i="4"/>
  <c r="U23" i="4"/>
  <c r="U27" i="4"/>
  <c r="U22" i="4"/>
  <c r="U26" i="4"/>
  <c r="U30" i="4"/>
  <c r="U25" i="4"/>
  <c r="U24" i="4"/>
  <c r="U28" i="4"/>
  <c r="U21" i="4"/>
  <c r="U4" i="4"/>
  <c r="U5" i="4"/>
  <c r="U10" i="4"/>
  <c r="U6" i="4"/>
  <c r="U12" i="4"/>
  <c r="U8" i="4"/>
  <c r="V3" i="4"/>
  <c r="W37" i="4" l="1"/>
  <c r="V39" i="4"/>
  <c r="V43" i="4"/>
  <c r="V38" i="4"/>
  <c r="V42" i="4"/>
  <c r="V46" i="4"/>
  <c r="V45" i="4"/>
  <c r="V41" i="4"/>
  <c r="V47" i="4"/>
  <c r="V40" i="4"/>
  <c r="V44" i="4"/>
  <c r="W20" i="4"/>
  <c r="V23" i="4"/>
  <c r="V27" i="4"/>
  <c r="V22" i="4"/>
  <c r="V26" i="4"/>
  <c r="V30" i="4"/>
  <c r="V21" i="4"/>
  <c r="V25" i="4"/>
  <c r="V29" i="4"/>
  <c r="V24" i="4"/>
  <c r="V28" i="4"/>
  <c r="V4" i="4"/>
  <c r="V10" i="4"/>
  <c r="V5" i="4"/>
  <c r="V6" i="4"/>
  <c r="V12" i="4"/>
  <c r="V8" i="4"/>
  <c r="W3" i="4"/>
  <c r="X37" i="4" l="1"/>
  <c r="W39" i="4"/>
  <c r="W43" i="4"/>
  <c r="W47" i="4"/>
  <c r="W38" i="4"/>
  <c r="W42" i="4"/>
  <c r="W46" i="4"/>
  <c r="W41" i="4"/>
  <c r="W45" i="4"/>
  <c r="W40" i="4"/>
  <c r="W44" i="4"/>
  <c r="X20" i="4"/>
  <c r="W24" i="4"/>
  <c r="W28" i="4"/>
  <c r="W22" i="4"/>
  <c r="W23" i="4"/>
  <c r="W27" i="4"/>
  <c r="W21" i="4"/>
  <c r="W25" i="4"/>
  <c r="W29" i="4"/>
  <c r="W26" i="4"/>
  <c r="W30" i="4"/>
  <c r="W8" i="4"/>
  <c r="W4" i="4"/>
  <c r="W12" i="4"/>
  <c r="W10" i="4"/>
  <c r="W5" i="4"/>
  <c r="W6" i="4"/>
  <c r="X3" i="4"/>
  <c r="Y37" i="4" l="1"/>
  <c r="X40" i="4"/>
  <c r="X39" i="4"/>
  <c r="X43" i="4"/>
  <c r="X47" i="4"/>
  <c r="X44" i="4"/>
  <c r="X38" i="4"/>
  <c r="X42" i="4"/>
  <c r="X46" i="4"/>
  <c r="X41" i="4"/>
  <c r="X45" i="4"/>
  <c r="Y20" i="4"/>
  <c r="X24" i="4"/>
  <c r="X28" i="4"/>
  <c r="X23" i="4"/>
  <c r="X27" i="4"/>
  <c r="X22" i="4"/>
  <c r="X26" i="4"/>
  <c r="X30" i="4"/>
  <c r="X29" i="4"/>
  <c r="X21" i="4"/>
  <c r="X25" i="4"/>
  <c r="X12" i="4"/>
  <c r="X8" i="4"/>
  <c r="X4" i="4"/>
  <c r="X10" i="4"/>
  <c r="X5" i="4"/>
  <c r="X6" i="4"/>
  <c r="Y3" i="4"/>
  <c r="Z37" i="4" l="1"/>
  <c r="Y40" i="4"/>
  <c r="Y44" i="4"/>
  <c r="Y39" i="4"/>
  <c r="Y43" i="4"/>
  <c r="Y47" i="4"/>
  <c r="Y46" i="4"/>
  <c r="Y38" i="4"/>
  <c r="Y42" i="4"/>
  <c r="Y41" i="4"/>
  <c r="Y45" i="4"/>
  <c r="Z20" i="4"/>
  <c r="Y21" i="4"/>
  <c r="Y25" i="4"/>
  <c r="Y29" i="4"/>
  <c r="Y23" i="4"/>
  <c r="Y27" i="4"/>
  <c r="Y24" i="4"/>
  <c r="Y28" i="4"/>
  <c r="Y22" i="4"/>
  <c r="Y26" i="4"/>
  <c r="Y30" i="4"/>
  <c r="Y12" i="4"/>
  <c r="Y8" i="4"/>
  <c r="Y6" i="4"/>
  <c r="Y10" i="4"/>
  <c r="Y5" i="4"/>
  <c r="Y4" i="4"/>
  <c r="Z3" i="4"/>
  <c r="AA37" i="4" l="1"/>
  <c r="Z41" i="4"/>
  <c r="Z40" i="4"/>
  <c r="Z44" i="4"/>
  <c r="Z47" i="4"/>
  <c r="Z39" i="4"/>
  <c r="Z43" i="4"/>
  <c r="Z45" i="4"/>
  <c r="Z38" i="4"/>
  <c r="Z42" i="4"/>
  <c r="Z46" i="4"/>
  <c r="AA20" i="4"/>
  <c r="Z21" i="4"/>
  <c r="Z25" i="4"/>
  <c r="Z29" i="4"/>
  <c r="Z24" i="4"/>
  <c r="Z28" i="4"/>
  <c r="Z23" i="4"/>
  <c r="Z27" i="4"/>
  <c r="Z26" i="4"/>
  <c r="Z22" i="4"/>
  <c r="Z30" i="4"/>
  <c r="Z6" i="4"/>
  <c r="Z12" i="4"/>
  <c r="Z8" i="4"/>
  <c r="Z4" i="4"/>
  <c r="Z10" i="4"/>
  <c r="Z5" i="4"/>
  <c r="AA3" i="4"/>
  <c r="AB37" i="4" l="1"/>
  <c r="AA41" i="4"/>
  <c r="AA45" i="4"/>
  <c r="AA40" i="4"/>
  <c r="AA44" i="4"/>
  <c r="AA47" i="4"/>
  <c r="AA39" i="4"/>
  <c r="AA43" i="4"/>
  <c r="AA38" i="4"/>
  <c r="AA42" i="4"/>
  <c r="AA46" i="4"/>
  <c r="AB20" i="4"/>
  <c r="AA22" i="4"/>
  <c r="AA26" i="4"/>
  <c r="AA30" i="4"/>
  <c r="AA21" i="4"/>
  <c r="AA25" i="4"/>
  <c r="AA29" i="4"/>
  <c r="AA28" i="4"/>
  <c r="AA24" i="4"/>
  <c r="AA23" i="4"/>
  <c r="AA27" i="4"/>
  <c r="AA6" i="4"/>
  <c r="AA5" i="4"/>
  <c r="AA12" i="4"/>
  <c r="AA8" i="4"/>
  <c r="AA4" i="4"/>
  <c r="AA10" i="4"/>
  <c r="AB3" i="4"/>
  <c r="AC37" i="4" l="1"/>
  <c r="AB38" i="4"/>
  <c r="AB42" i="4"/>
  <c r="AB41" i="4"/>
  <c r="AB45" i="4"/>
  <c r="AB44" i="4"/>
  <c r="AB40" i="4"/>
  <c r="AB46" i="4"/>
  <c r="AB39" i="4"/>
  <c r="AB43" i="4"/>
  <c r="AB47" i="4"/>
  <c r="AC20" i="4"/>
  <c r="AB22" i="4"/>
  <c r="AB26" i="4"/>
  <c r="AB21" i="4"/>
  <c r="AB25" i="4"/>
  <c r="AB29" i="4"/>
  <c r="AB24" i="4"/>
  <c r="AB28" i="4"/>
  <c r="AB27" i="4"/>
  <c r="AB23" i="4"/>
  <c r="AB30" i="4"/>
  <c r="AB10" i="4"/>
  <c r="AB5" i="4"/>
  <c r="AB6" i="4"/>
  <c r="AB12" i="4"/>
  <c r="AB8" i="4"/>
  <c r="AB4" i="4"/>
  <c r="AC3" i="4"/>
  <c r="AD37" i="4" l="1"/>
  <c r="AC38" i="4"/>
  <c r="AC42" i="4"/>
  <c r="AC46" i="4"/>
  <c r="AC41" i="4"/>
  <c r="AC45" i="4"/>
  <c r="AC47" i="4"/>
  <c r="AC40" i="4"/>
  <c r="AC44" i="4"/>
  <c r="AC39" i="4"/>
  <c r="AC43" i="4"/>
  <c r="AD20" i="4"/>
  <c r="AC23" i="4"/>
  <c r="AC27" i="4"/>
  <c r="AC21" i="4"/>
  <c r="AC22" i="4"/>
  <c r="AC26" i="4"/>
  <c r="AC30" i="4"/>
  <c r="AC25" i="4"/>
  <c r="AC29" i="4"/>
  <c r="AC24" i="4"/>
  <c r="AC28" i="4"/>
  <c r="AC4" i="4"/>
  <c r="AC5" i="4"/>
  <c r="AC10" i="4"/>
  <c r="AC12" i="4"/>
  <c r="AC6" i="4"/>
  <c r="AC8" i="4"/>
  <c r="AD3" i="4"/>
  <c r="AE37" i="4" l="1"/>
  <c r="AD39" i="4"/>
  <c r="AD43" i="4"/>
  <c r="AD38" i="4"/>
  <c r="AD42" i="4"/>
  <c r="AD46" i="4"/>
  <c r="AD41" i="4"/>
  <c r="AD45" i="4"/>
  <c r="AD47" i="4"/>
  <c r="AD40" i="4"/>
  <c r="AD44" i="4"/>
  <c r="AE20" i="4"/>
  <c r="AD23" i="4"/>
  <c r="AD27" i="4"/>
  <c r="AD22" i="4"/>
  <c r="AD26" i="4"/>
  <c r="AD30" i="4"/>
  <c r="AD21" i="4"/>
  <c r="AD25" i="4"/>
  <c r="AD29" i="4"/>
  <c r="AD24" i="4"/>
  <c r="AD28" i="4"/>
  <c r="AD4" i="4"/>
  <c r="AD10" i="4"/>
  <c r="AD5" i="4"/>
  <c r="AD6" i="4"/>
  <c r="AD12" i="4"/>
  <c r="AD8" i="4"/>
  <c r="AE3" i="4"/>
  <c r="AF37" i="4" l="1"/>
  <c r="AE39" i="4"/>
  <c r="AE43" i="4"/>
  <c r="AE47" i="4"/>
  <c r="AE38" i="4"/>
  <c r="AE42" i="4"/>
  <c r="AE46" i="4"/>
  <c r="AE41" i="4"/>
  <c r="AE45" i="4"/>
  <c r="AE40" i="4"/>
  <c r="AE44" i="4"/>
  <c r="AF20" i="4"/>
  <c r="AE30" i="4"/>
  <c r="AE24" i="4"/>
  <c r="AE28" i="4"/>
  <c r="AE23" i="4"/>
  <c r="AE27" i="4"/>
  <c r="AE26" i="4"/>
  <c r="AE21" i="4"/>
  <c r="AE25" i="4"/>
  <c r="AE29" i="4"/>
  <c r="AE22" i="4"/>
  <c r="AE4" i="4"/>
  <c r="AE8" i="4"/>
  <c r="AE10" i="4"/>
  <c r="AE5" i="4"/>
  <c r="AE12" i="4"/>
  <c r="AE6" i="4"/>
  <c r="AF3" i="4"/>
  <c r="AG37" i="4" l="1"/>
  <c r="AF40" i="4"/>
  <c r="AF44" i="4"/>
  <c r="AF39" i="4"/>
  <c r="AF43" i="4"/>
  <c r="AF47" i="4"/>
  <c r="AF38" i="4"/>
  <c r="AF42" i="4"/>
  <c r="AF46" i="4"/>
  <c r="AF41" i="4"/>
  <c r="AF45" i="4"/>
  <c r="AG20" i="4"/>
  <c r="AF25" i="4"/>
  <c r="AF24" i="4"/>
  <c r="AF28" i="4"/>
  <c r="AF23" i="4"/>
  <c r="AF27" i="4"/>
  <c r="AF22" i="4"/>
  <c r="AF26" i="4"/>
  <c r="AF30" i="4"/>
  <c r="AF21" i="4"/>
  <c r="AF29" i="4"/>
  <c r="AF12" i="4"/>
  <c r="AF8" i="4"/>
  <c r="AF4" i="4"/>
  <c r="AF10" i="4"/>
  <c r="AF5" i="4"/>
  <c r="AF6" i="4"/>
  <c r="AG3" i="4"/>
  <c r="AH37" i="4" l="1"/>
  <c r="AG40" i="4"/>
  <c r="AG44" i="4"/>
  <c r="AG46" i="4"/>
  <c r="AG39" i="4"/>
  <c r="AG43" i="4"/>
  <c r="AG47" i="4"/>
  <c r="AG38" i="4"/>
  <c r="AG42" i="4"/>
  <c r="AG41" i="4"/>
  <c r="AG45" i="4"/>
  <c r="AH20" i="4"/>
  <c r="AG21" i="4"/>
  <c r="AG25" i="4"/>
  <c r="AG29" i="4"/>
  <c r="AG24" i="4"/>
  <c r="AG28" i="4"/>
  <c r="AG23" i="4"/>
  <c r="AG22" i="4"/>
  <c r="AG26" i="4"/>
  <c r="AG30" i="4"/>
  <c r="AG27" i="4"/>
  <c r="AG8" i="4"/>
  <c r="AG12" i="4"/>
  <c r="AG6" i="4"/>
  <c r="AG4" i="4"/>
  <c r="AG10" i="4"/>
  <c r="AG5" i="4"/>
  <c r="AH3" i="4"/>
  <c r="AI37" i="4" l="1"/>
  <c r="AH41" i="4"/>
  <c r="AH45" i="4"/>
  <c r="AH40" i="4"/>
  <c r="AH44" i="4"/>
  <c r="AH39" i="4"/>
  <c r="AH47" i="4"/>
  <c r="AH43" i="4"/>
  <c r="AH38" i="4"/>
  <c r="AH42" i="4"/>
  <c r="AH46" i="4"/>
  <c r="AI20" i="4"/>
  <c r="AH30" i="4"/>
  <c r="AH21" i="4"/>
  <c r="AH25" i="4"/>
  <c r="AH29" i="4"/>
  <c r="AH24" i="4"/>
  <c r="AH28" i="4"/>
  <c r="AH23" i="4"/>
  <c r="AH27" i="4"/>
  <c r="AH22" i="4"/>
  <c r="AH26" i="4"/>
  <c r="AH6" i="4"/>
  <c r="AH12" i="4"/>
  <c r="AH8" i="4"/>
  <c r="AH4" i="4"/>
  <c r="AH10" i="4"/>
  <c r="AH5" i="4"/>
  <c r="AI3" i="4"/>
  <c r="AJ37" i="4" l="1"/>
  <c r="AI41" i="4"/>
  <c r="AI45" i="4"/>
  <c r="AI40" i="4"/>
  <c r="AI44" i="4"/>
  <c r="AI39" i="4"/>
  <c r="AI43" i="4"/>
  <c r="AI47" i="4"/>
  <c r="AI38" i="4"/>
  <c r="AI42" i="4"/>
  <c r="AI46" i="4"/>
  <c r="AJ20" i="4"/>
  <c r="AI22" i="4"/>
  <c r="AI26" i="4"/>
  <c r="AI30" i="4"/>
  <c r="AI24" i="4"/>
  <c r="AI21" i="4"/>
  <c r="AI25" i="4"/>
  <c r="AI29" i="4"/>
  <c r="AI23" i="4"/>
  <c r="AI27" i="4"/>
  <c r="AI28" i="4"/>
  <c r="AI10" i="4"/>
  <c r="AI6" i="4"/>
  <c r="AI12" i="4"/>
  <c r="AI8" i="4"/>
  <c r="AI5" i="4"/>
  <c r="AI4" i="4"/>
  <c r="AJ3" i="4"/>
  <c r="AK37" i="4" l="1"/>
  <c r="AJ38" i="4"/>
  <c r="AJ42" i="4"/>
  <c r="AJ46" i="4"/>
  <c r="AJ41" i="4"/>
  <c r="AJ45" i="4"/>
  <c r="AJ44" i="4"/>
  <c r="AJ40" i="4"/>
  <c r="AJ39" i="4"/>
  <c r="AJ43" i="4"/>
  <c r="AJ47" i="4"/>
  <c r="AK20" i="4"/>
  <c r="AJ22" i="4"/>
  <c r="AJ26" i="4"/>
  <c r="AJ30" i="4"/>
  <c r="AJ21" i="4"/>
  <c r="AJ25" i="4"/>
  <c r="AJ29" i="4"/>
  <c r="AJ24" i="4"/>
  <c r="AJ28" i="4"/>
  <c r="AJ23" i="4"/>
  <c r="AJ27" i="4"/>
  <c r="AJ10" i="4"/>
  <c r="AJ5" i="4"/>
  <c r="AJ6" i="4"/>
  <c r="AJ4" i="4"/>
  <c r="AJ12" i="4"/>
  <c r="AJ8" i="4"/>
  <c r="AK3" i="4"/>
  <c r="AL37" i="4" l="1"/>
  <c r="AK38" i="4"/>
  <c r="AK42" i="4"/>
  <c r="AK46" i="4"/>
  <c r="AK41" i="4"/>
  <c r="AK45" i="4"/>
  <c r="AK40" i="4"/>
  <c r="AK44" i="4"/>
  <c r="AK39" i="4"/>
  <c r="AK43" i="4"/>
  <c r="AK47" i="4"/>
  <c r="AL20" i="4"/>
  <c r="AK21" i="4"/>
  <c r="AK23" i="4"/>
  <c r="AK27" i="4"/>
  <c r="AK25" i="4"/>
  <c r="AK22" i="4"/>
  <c r="AK26" i="4"/>
  <c r="AK30" i="4"/>
  <c r="AK29" i="4"/>
  <c r="AK24" i="4"/>
  <c r="AK28" i="4"/>
  <c r="AK4" i="4"/>
  <c r="AK10" i="4"/>
  <c r="AK5" i="4"/>
  <c r="AK6" i="4"/>
  <c r="AK12" i="4"/>
  <c r="AK8" i="4"/>
  <c r="AL3" i="4"/>
  <c r="AM37" i="4" l="1"/>
  <c r="AL39" i="4"/>
  <c r="AL43" i="4"/>
  <c r="AL38" i="4"/>
  <c r="AL42" i="4"/>
  <c r="AL46" i="4"/>
  <c r="AL41" i="4"/>
  <c r="AL47" i="4"/>
  <c r="AL45" i="4"/>
  <c r="AL40" i="4"/>
  <c r="AL44" i="4"/>
  <c r="AM20" i="4"/>
  <c r="AL23" i="4"/>
  <c r="AL27" i="4"/>
  <c r="AL22" i="4"/>
  <c r="AL26" i="4"/>
  <c r="AL30" i="4"/>
  <c r="AL21" i="4"/>
  <c r="AL25" i="4"/>
  <c r="AL29" i="4"/>
  <c r="AL24" i="4"/>
  <c r="AL28" i="4"/>
  <c r="AL4" i="4"/>
  <c r="AL10" i="4"/>
  <c r="AL5" i="4"/>
  <c r="AL6" i="4"/>
  <c r="AL12" i="4"/>
  <c r="AL8" i="4"/>
  <c r="AM3" i="4"/>
  <c r="AN37" i="4" l="1"/>
  <c r="AM39" i="4"/>
  <c r="AM43" i="4"/>
  <c r="AM47" i="4"/>
  <c r="AM38" i="4"/>
  <c r="AM42" i="4"/>
  <c r="AM46" i="4"/>
  <c r="AM41" i="4"/>
  <c r="AM45" i="4"/>
  <c r="AM40" i="4"/>
  <c r="AM44" i="4"/>
  <c r="AN20" i="4"/>
  <c r="AM26" i="4"/>
  <c r="AM24" i="4"/>
  <c r="AM28" i="4"/>
  <c r="AM23" i="4"/>
  <c r="AM27" i="4"/>
  <c r="AM22" i="4"/>
  <c r="AM30" i="4"/>
  <c r="AM21" i="4"/>
  <c r="AM25" i="4"/>
  <c r="AM29" i="4"/>
  <c r="AM12" i="4"/>
  <c r="AM4" i="4"/>
  <c r="AM6" i="4"/>
  <c r="AM10" i="4"/>
  <c r="AM5" i="4"/>
  <c r="AM8" i="4"/>
  <c r="AN3" i="4"/>
  <c r="AO37" i="4" l="1"/>
  <c r="AN40" i="4"/>
  <c r="AN39" i="4"/>
  <c r="AN43" i="4"/>
  <c r="AN47" i="4"/>
  <c r="AN38" i="4"/>
  <c r="AN42" i="4"/>
  <c r="AN46" i="4"/>
  <c r="AN41" i="4"/>
  <c r="AN45" i="4"/>
  <c r="AN44" i="4"/>
  <c r="AO20" i="4"/>
  <c r="AN29" i="4"/>
  <c r="AN24" i="4"/>
  <c r="AN28" i="4"/>
  <c r="AN23" i="4"/>
  <c r="AN27" i="4"/>
  <c r="AN22" i="4"/>
  <c r="AN26" i="4"/>
  <c r="AN30" i="4"/>
  <c r="AN21" i="4"/>
  <c r="AN25" i="4"/>
  <c r="AN12" i="4"/>
  <c r="AN8" i="4"/>
  <c r="AN4" i="4"/>
  <c r="AN10" i="4"/>
  <c r="AN5" i="4"/>
  <c r="AN6" i="4"/>
  <c r="AO3" i="4"/>
  <c r="AO40" i="4" l="1"/>
  <c r="AO44" i="4"/>
  <c r="AO39" i="4"/>
  <c r="AO43" i="4"/>
  <c r="AO47" i="4"/>
  <c r="AO38" i="4"/>
  <c r="AO42" i="4"/>
  <c r="AO46" i="4"/>
  <c r="AO41" i="4"/>
  <c r="AO45" i="4"/>
  <c r="AO27" i="4"/>
  <c r="AO21" i="4"/>
  <c r="AO25" i="4"/>
  <c r="AO29" i="4"/>
  <c r="AO24" i="4"/>
  <c r="AO28" i="4"/>
  <c r="AO22" i="4"/>
  <c r="AO26" i="4"/>
  <c r="AO30" i="4"/>
  <c r="AO23" i="4"/>
  <c r="AO12" i="4"/>
  <c r="AO8" i="4"/>
  <c r="AO5" i="4"/>
  <c r="AO10" i="4"/>
  <c r="AO4" i="4"/>
  <c r="AO6" i="4"/>
  <c r="F5" i="4"/>
  <c r="I7" i="4" l="1"/>
  <c r="J7" i="4" l="1"/>
  <c r="K7" i="4" s="1"/>
  <c r="Q7" i="4" l="1"/>
  <c r="Z7" i="4"/>
  <c r="AG7" i="4"/>
  <c r="P7" i="4"/>
  <c r="U7" i="4"/>
  <c r="R7" i="4"/>
  <c r="Y7" i="4"/>
  <c r="X7" i="4"/>
  <c r="W7" i="4"/>
  <c r="AL7" i="4"/>
  <c r="V7" i="4"/>
  <c r="L7" i="4"/>
  <c r="AH7" i="4"/>
  <c r="AO7" i="4"/>
  <c r="AN7" i="4"/>
  <c r="AF7" i="4"/>
  <c r="AM7" i="4"/>
  <c r="AE7" i="4"/>
  <c r="O7" i="4"/>
  <c r="AD7" i="4"/>
  <c r="N7" i="4"/>
  <c r="AK7" i="4"/>
  <c r="AC7" i="4"/>
  <c r="M7" i="4"/>
  <c r="AJ7" i="4"/>
  <c r="AB7" i="4"/>
  <c r="T7" i="4"/>
  <c r="AI7" i="4"/>
  <c r="AA7" i="4"/>
  <c r="S7" i="4"/>
  <c r="I9" i="4"/>
  <c r="J9" i="4" l="1"/>
  <c r="K9" i="4" s="1"/>
  <c r="AH9" i="4" l="1"/>
  <c r="P9" i="4"/>
  <c r="Z9" i="4"/>
  <c r="AG9" i="4"/>
  <c r="Q9" i="4"/>
  <c r="X9" i="4"/>
  <c r="N9" i="4"/>
  <c r="R9" i="4"/>
  <c r="AO9" i="4"/>
  <c r="Y9" i="4"/>
  <c r="AN9" i="4"/>
  <c r="AF9" i="4"/>
  <c r="AM9" i="4"/>
  <c r="AE9" i="4"/>
  <c r="W9" i="4"/>
  <c r="O9" i="4"/>
  <c r="AL9" i="4"/>
  <c r="AD9" i="4"/>
  <c r="V9" i="4"/>
  <c r="AK9" i="4"/>
  <c r="AC9" i="4"/>
  <c r="U9" i="4"/>
  <c r="M9" i="4"/>
  <c r="AJ9" i="4"/>
  <c r="AB9" i="4"/>
  <c r="T9" i="4"/>
  <c r="L9" i="4"/>
  <c r="AI9" i="4"/>
  <c r="AA9" i="4"/>
  <c r="S9" i="4"/>
  <c r="I11" i="4"/>
  <c r="J11" i="4" l="1"/>
  <c r="I13" i="4" s="1"/>
  <c r="R11" i="4" l="1"/>
  <c r="O11" i="4"/>
  <c r="Z11" i="4"/>
  <c r="AG11" i="4"/>
  <c r="Y11" i="4"/>
  <c r="AN11" i="4"/>
  <c r="X11" i="4"/>
  <c r="AM11" i="4"/>
  <c r="W11" i="4"/>
  <c r="AD11" i="4"/>
  <c r="N11" i="4"/>
  <c r="T11" i="4"/>
  <c r="AH11" i="4"/>
  <c r="AO11" i="4"/>
  <c r="Q11" i="4"/>
  <c r="AF11" i="4"/>
  <c r="P11" i="4"/>
  <c r="AE11" i="4"/>
  <c r="AL11" i="4"/>
  <c r="V11" i="4"/>
  <c r="AK11" i="4"/>
  <c r="AC11" i="4"/>
  <c r="U11" i="4"/>
  <c r="M11" i="4"/>
  <c r="AJ11" i="4"/>
  <c r="AB11" i="4"/>
  <c r="L11" i="4"/>
  <c r="AI11" i="4"/>
  <c r="AA11" i="4"/>
  <c r="S11" i="4"/>
  <c r="K11" i="4"/>
  <c r="J13" i="4"/>
  <c r="K13" i="4" s="1"/>
  <c r="Z13" i="4" l="1"/>
  <c r="R13" i="4"/>
  <c r="AH13" i="4"/>
  <c r="AO13" i="4"/>
  <c r="AG13" i="4"/>
  <c r="Y13" i="4"/>
  <c r="Q13" i="4"/>
  <c r="AN13" i="4"/>
  <c r="P13" i="4"/>
  <c r="N13" i="4"/>
  <c r="X13" i="4"/>
  <c r="AM13" i="4"/>
  <c r="W13" i="4"/>
  <c r="U13" i="4"/>
  <c r="M13" i="4"/>
  <c r="AD13" i="4"/>
  <c r="AC13" i="4"/>
  <c r="AJ13" i="4"/>
  <c r="AB13" i="4"/>
  <c r="T13" i="4"/>
  <c r="L13" i="4"/>
  <c r="AF13" i="4"/>
  <c r="AE13" i="4"/>
  <c r="O13" i="4"/>
  <c r="AL13" i="4"/>
  <c r="V13" i="4"/>
  <c r="AK13" i="4"/>
  <c r="AI13" i="4"/>
  <c r="AA13" i="4"/>
  <c r="S13" i="4"/>
</calcChain>
</file>

<file path=xl/sharedStrings.xml><?xml version="1.0" encoding="utf-8"?>
<sst xmlns="http://schemas.openxmlformats.org/spreadsheetml/2006/main" count="173" uniqueCount="44">
  <si>
    <t>Kol</t>
  </si>
  <si>
    <t>S#</t>
  </si>
  <si>
    <t>Product name</t>
  </si>
  <si>
    <t>Balance</t>
  </si>
  <si>
    <t>Date</t>
  </si>
  <si>
    <t>Plan</t>
  </si>
  <si>
    <t>Actual</t>
  </si>
  <si>
    <t>Customer</t>
  </si>
  <si>
    <t>Sifra</t>
  </si>
  <si>
    <t>Naziv</t>
  </si>
  <si>
    <t>Vreme trajanja</t>
  </si>
  <si>
    <t>Vreme pocetka</t>
  </si>
  <si>
    <t>Vreme zavrsetka</t>
  </si>
  <si>
    <t>Plan/Actual</t>
  </si>
  <si>
    <t>Broj operatera</t>
  </si>
  <si>
    <t>Vreme po kom</t>
  </si>
  <si>
    <t xml:space="preserve"> </t>
  </si>
  <si>
    <t>Planned</t>
  </si>
  <si>
    <t>Produced</t>
  </si>
  <si>
    <t>Product</t>
  </si>
  <si>
    <t>Operator</t>
  </si>
  <si>
    <t>Quantity</t>
  </si>
  <si>
    <t>Minutes</t>
  </si>
  <si>
    <t>Quantity per operator</t>
  </si>
  <si>
    <t>Time per piece</t>
  </si>
  <si>
    <t>Line I</t>
  </si>
  <si>
    <t>Line II</t>
  </si>
  <si>
    <t>Line III</t>
  </si>
  <si>
    <t>Code</t>
  </si>
  <si>
    <t>Name</t>
  </si>
  <si>
    <t>Number of operators</t>
  </si>
  <si>
    <t>Duration time</t>
  </si>
  <si>
    <t>Start time</t>
  </si>
  <si>
    <t>End time</t>
  </si>
  <si>
    <t>Product 1</t>
  </si>
  <si>
    <t>Product 2</t>
  </si>
  <si>
    <t>Product 3</t>
  </si>
  <si>
    <t>Product 4</t>
  </si>
  <si>
    <t>Product 5</t>
  </si>
  <si>
    <t>Customer I</t>
  </si>
  <si>
    <t>Customer II</t>
  </si>
  <si>
    <t>Customer III</t>
  </si>
  <si>
    <t>Customer IV</t>
  </si>
  <si>
    <t>Customer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</si>
</sst>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7" xfId="0" applyBorder="1"/>
    <xf numFmtId="0" fontId="0" fillId="0" borderId="8" xfId="0" applyBorder="1"/>
    <xf numFmtId="0" fontId="0" fillId="4" borderId="0" xfId="0" applyFill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/>
    <xf numFmtId="0" fontId="1" fillId="0" borderId="8" xfId="0" applyFont="1" applyBorder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16" fontId="3" fillId="7" borderId="24" xfId="0" applyNumberFormat="1" applyFont="1" applyFill="1" applyBorder="1" applyAlignment="1">
      <alignment horizontal="center" vertical="center" textRotation="90"/>
    </xf>
    <xf numFmtId="16" fontId="3" fillId="7" borderId="25" xfId="0" applyNumberFormat="1" applyFont="1" applyFill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6" fontId="3" fillId="7" borderId="23" xfId="0" applyNumberFormat="1" applyFont="1" applyFill="1" applyBorder="1" applyAlignment="1">
      <alignment horizontal="center" vertical="center" textRotation="90"/>
    </xf>
    <xf numFmtId="16" fontId="4" fillId="0" borderId="32" xfId="0" applyNumberFormat="1" applyFont="1" applyBorder="1" applyAlignment="1">
      <alignment horizontal="center" vertical="center"/>
    </xf>
    <xf numFmtId="16" fontId="4" fillId="0" borderId="36" xfId="0" applyNumberFormat="1" applyFont="1" applyBorder="1" applyAlignment="1">
      <alignment horizontal="center" vertical="center"/>
    </xf>
    <xf numFmtId="16" fontId="4" fillId="0" borderId="33" xfId="0" applyNumberFormat="1" applyFont="1" applyBorder="1" applyAlignment="1">
      <alignment horizontal="center" vertical="center"/>
    </xf>
    <xf numFmtId="164" fontId="2" fillId="4" borderId="0" xfId="0" applyNumberFormat="1" applyFont="1" applyFill="1"/>
    <xf numFmtId="164" fontId="4" fillId="0" borderId="30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16" fontId="4" fillId="3" borderId="32" xfId="0" applyNumberFormat="1" applyFont="1" applyFill="1" applyBorder="1" applyAlignment="1">
      <alignment horizontal="center" vertical="center"/>
    </xf>
    <xf numFmtId="16" fontId="4" fillId="3" borderId="36" xfId="0" applyNumberFormat="1" applyFont="1" applyFill="1" applyBorder="1" applyAlignment="1">
      <alignment horizontal="center" vertical="center"/>
    </xf>
    <xf numFmtId="16" fontId="4" fillId="3" borderId="33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64" fontId="4" fillId="7" borderId="2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9" borderId="0" xfId="0" applyFill="1"/>
    <xf numFmtId="4" fontId="1" fillId="4" borderId="13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4" fontId="1" fillId="4" borderId="39" xfId="0" applyNumberFormat="1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vertical="center"/>
    </xf>
    <xf numFmtId="0" fontId="0" fillId="4" borderId="22" xfId="0" applyFill="1" applyBorder="1"/>
    <xf numFmtId="0" fontId="0" fillId="4" borderId="37" xfId="0" applyFill="1" applyBorder="1"/>
    <xf numFmtId="4" fontId="1" fillId="4" borderId="8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</cellXfs>
  <cellStyles count="1">
    <cellStyle name="Normal" xfId="0" builtinId="0"/>
  </cellStyles>
  <dxfs count="27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 val="0"/>
        <i val="0"/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theme="9" tint="-0.24994659260841701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 val="0"/>
        <i val="0"/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theme="9" tint="-0.24994659260841701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 val="0"/>
        <i val="0"/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theme="9" tint="-0.24994659260841701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0CF0E-4D77-4F99-9DEC-53E855F8D0B1}">
  <sheetPr codeName="Sheet1"/>
  <dimension ref="A1:I16"/>
  <sheetViews>
    <sheetView workbookViewId="0">
      <selection activeCell="D16" sqref="D16"/>
    </sheetView>
  </sheetViews>
  <sheetFormatPr defaultRowHeight="14.4" x14ac:dyDescent="0.3"/>
  <cols>
    <col min="1" max="1" width="11.109375" style="3" customWidth="1"/>
    <col min="2" max="2" width="11.5546875" style="3" bestFit="1" customWidth="1"/>
    <col min="3" max="3" width="8.77734375" style="3" bestFit="1" customWidth="1"/>
    <col min="4" max="4" width="8.44140625" style="3" bestFit="1" customWidth="1"/>
    <col min="5" max="5" width="8.21875" style="3" bestFit="1" customWidth="1"/>
    <col min="6" max="6" width="20" style="3" bestFit="1" customWidth="1"/>
    <col min="7" max="7" width="13.88671875" style="3" bestFit="1" customWidth="1"/>
    <col min="8" max="8" width="8.88671875" style="3"/>
    <col min="9" max="9" width="2.88671875" style="3" customWidth="1"/>
    <col min="10" max="16384" width="8.88671875" style="3"/>
  </cols>
  <sheetData>
    <row r="1" spans="1:9" ht="15" thickBot="1" x14ac:dyDescent="0.35">
      <c r="I1" s="44"/>
    </row>
    <row r="2" spans="1:9" ht="15" thickBot="1" x14ac:dyDescent="0.35">
      <c r="A2" s="43"/>
      <c r="B2" s="51" t="s">
        <v>19</v>
      </c>
      <c r="C2" s="52" t="s">
        <v>20</v>
      </c>
      <c r="D2" s="52" t="s">
        <v>21</v>
      </c>
      <c r="E2" s="52" t="s">
        <v>22</v>
      </c>
      <c r="F2" s="52" t="s">
        <v>23</v>
      </c>
      <c r="G2" s="53" t="s">
        <v>24</v>
      </c>
      <c r="I2" s="44"/>
    </row>
    <row r="3" spans="1:9" x14ac:dyDescent="0.3">
      <c r="B3" s="48" t="s">
        <v>34</v>
      </c>
      <c r="C3" s="49">
        <v>2</v>
      </c>
      <c r="D3" s="49">
        <v>10</v>
      </c>
      <c r="E3" s="49">
        <v>60</v>
      </c>
      <c r="F3" s="57">
        <f t="shared" ref="F3:G7" si="0">D3/C3</f>
        <v>5</v>
      </c>
      <c r="G3" s="50">
        <f t="shared" si="0"/>
        <v>6</v>
      </c>
      <c r="I3" s="44"/>
    </row>
    <row r="4" spans="1:9" x14ac:dyDescent="0.3">
      <c r="B4" s="48" t="s">
        <v>35</v>
      </c>
      <c r="C4" s="42">
        <v>8</v>
      </c>
      <c r="D4" s="42">
        <v>50</v>
      </c>
      <c r="E4" s="42">
        <v>60</v>
      </c>
      <c r="F4" s="46">
        <f t="shared" si="0"/>
        <v>6.25</v>
      </c>
      <c r="G4" s="45">
        <f t="shared" si="0"/>
        <v>1.2</v>
      </c>
      <c r="I4" s="44"/>
    </row>
    <row r="5" spans="1:9" x14ac:dyDescent="0.3">
      <c r="B5" s="48" t="s">
        <v>36</v>
      </c>
      <c r="C5" s="42">
        <v>15</v>
      </c>
      <c r="D5" s="42">
        <v>200</v>
      </c>
      <c r="E5" s="42">
        <v>60</v>
      </c>
      <c r="F5" s="46">
        <f t="shared" si="0"/>
        <v>13.333333333333334</v>
      </c>
      <c r="G5" s="45">
        <f t="shared" si="0"/>
        <v>0.3</v>
      </c>
      <c r="I5" s="44"/>
    </row>
    <row r="6" spans="1:9" ht="15.6" customHeight="1" x14ac:dyDescent="0.3">
      <c r="B6" s="48" t="s">
        <v>37</v>
      </c>
      <c r="C6" s="42">
        <v>25</v>
      </c>
      <c r="D6" s="42">
        <v>350</v>
      </c>
      <c r="E6" s="42">
        <v>60</v>
      </c>
      <c r="F6" s="46">
        <f t="shared" si="0"/>
        <v>14</v>
      </c>
      <c r="G6" s="45">
        <f t="shared" si="0"/>
        <v>0.17142857142857143</v>
      </c>
      <c r="I6" s="44"/>
    </row>
    <row r="7" spans="1:9" ht="15" thickBot="1" x14ac:dyDescent="0.35">
      <c r="B7" s="48" t="s">
        <v>38</v>
      </c>
      <c r="C7" s="41">
        <v>50</v>
      </c>
      <c r="D7" s="41">
        <v>1000</v>
      </c>
      <c r="E7" s="41">
        <v>60</v>
      </c>
      <c r="F7" s="58">
        <f t="shared" si="0"/>
        <v>20</v>
      </c>
      <c r="G7" s="47">
        <f t="shared" si="0"/>
        <v>0.06</v>
      </c>
      <c r="I7" s="44"/>
    </row>
    <row r="8" spans="1:9" x14ac:dyDescent="0.3">
      <c r="I8" s="44"/>
    </row>
    <row r="9" spans="1:9" x14ac:dyDescent="0.3">
      <c r="A9" s="44"/>
      <c r="B9" s="44"/>
      <c r="C9" s="44"/>
      <c r="D9" s="44"/>
      <c r="E9" s="44"/>
      <c r="F9" s="44"/>
      <c r="G9" s="44"/>
      <c r="H9" s="44"/>
      <c r="I9" s="44"/>
    </row>
    <row r="10" spans="1:9" ht="15" thickBot="1" x14ac:dyDescent="0.35"/>
    <row r="11" spans="1:9" x14ac:dyDescent="0.3">
      <c r="B11" s="54" t="s">
        <v>7</v>
      </c>
    </row>
    <row r="12" spans="1:9" x14ac:dyDescent="0.3">
      <c r="B12" s="55" t="s">
        <v>39</v>
      </c>
    </row>
    <row r="13" spans="1:9" x14ac:dyDescent="0.3">
      <c r="B13" s="55" t="s">
        <v>40</v>
      </c>
    </row>
    <row r="14" spans="1:9" x14ac:dyDescent="0.3">
      <c r="B14" s="55" t="s">
        <v>41</v>
      </c>
    </row>
    <row r="15" spans="1:9" x14ac:dyDescent="0.3">
      <c r="B15" s="55" t="s">
        <v>42</v>
      </c>
    </row>
    <row r="16" spans="1:9" ht="15" thickBot="1" x14ac:dyDescent="0.35">
      <c r="B16" s="56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140B-0974-46F6-8E57-43EEEB48CF83}">
  <sheetPr codeName="Sheet2"/>
  <dimension ref="A1:BR27"/>
  <sheetViews>
    <sheetView workbookViewId="0">
      <pane xSplit="8" ySplit="5" topLeftCell="I6" activePane="bottomRight" state="frozen"/>
      <selection pane="topRight" activeCell="H1" sqref="H1"/>
      <selection pane="bottomLeft" activeCell="A7" sqref="A7"/>
      <selection pane="bottomRight" activeCell="B3" sqref="B3:B5"/>
    </sheetView>
  </sheetViews>
  <sheetFormatPr defaultRowHeight="14.4" x14ac:dyDescent="0.3"/>
  <cols>
    <col min="1" max="1" width="8.88671875" style="11"/>
    <col min="2" max="2" width="8.88671875" style="3"/>
    <col min="3" max="3" width="12.88671875" style="3" bestFit="1" customWidth="1"/>
    <col min="4" max="4" width="13.77734375" style="3" bestFit="1" customWidth="1"/>
    <col min="5" max="5" width="8.88671875" style="3"/>
    <col min="6" max="6" width="10" style="3" bestFit="1" customWidth="1"/>
    <col min="7" max="7" width="8.88671875" style="12"/>
    <col min="8" max="8" width="10.109375" style="3" bestFit="1" customWidth="1"/>
    <col min="9" max="9" width="4.6640625" style="11" bestFit="1" customWidth="1"/>
    <col min="10" max="10" width="6.33203125" style="11" bestFit="1" customWidth="1"/>
    <col min="11" max="11" width="4.6640625" style="11" bestFit="1" customWidth="1"/>
    <col min="12" max="12" width="6.33203125" style="11" bestFit="1" customWidth="1"/>
    <col min="13" max="13" width="4.6640625" style="11" bestFit="1" customWidth="1"/>
    <col min="14" max="14" width="6.33203125" style="11" bestFit="1" customWidth="1"/>
    <col min="15" max="15" width="4.6640625" style="11" bestFit="1" customWidth="1"/>
    <col min="16" max="16" width="6.33203125" style="11" bestFit="1" customWidth="1"/>
    <col min="17" max="17" width="4.6640625" style="11" bestFit="1" customWidth="1"/>
    <col min="18" max="18" width="6.33203125" style="11" bestFit="1" customWidth="1"/>
    <col min="19" max="19" width="4.6640625" style="11" bestFit="1" customWidth="1"/>
    <col min="20" max="20" width="6.33203125" style="11" bestFit="1" customWidth="1"/>
    <col min="21" max="21" width="4.6640625" style="11" bestFit="1" customWidth="1"/>
    <col min="22" max="22" width="6.33203125" style="11" bestFit="1" customWidth="1"/>
    <col min="23" max="23" width="4.6640625" style="11" bestFit="1" customWidth="1"/>
    <col min="24" max="24" width="6.33203125" style="11" bestFit="1" customWidth="1"/>
    <col min="25" max="25" width="4.6640625" style="11" bestFit="1" customWidth="1"/>
    <col min="26" max="26" width="6.33203125" style="11" bestFit="1" customWidth="1"/>
    <col min="27" max="27" width="4.6640625" style="11" bestFit="1" customWidth="1"/>
    <col min="28" max="28" width="6.33203125" style="11" bestFit="1" customWidth="1"/>
    <col min="29" max="29" width="4.6640625" style="11" bestFit="1" customWidth="1"/>
    <col min="30" max="30" width="6.33203125" style="11" bestFit="1" customWidth="1"/>
    <col min="31" max="31" width="4.6640625" style="11" bestFit="1" customWidth="1"/>
    <col min="32" max="32" width="6.33203125" style="11" bestFit="1" customWidth="1"/>
    <col min="33" max="33" width="4.6640625" style="11" bestFit="1" customWidth="1"/>
    <col min="34" max="34" width="6.33203125" style="11" bestFit="1" customWidth="1"/>
    <col min="35" max="35" width="4.6640625" style="11" bestFit="1" customWidth="1"/>
    <col min="36" max="36" width="6.33203125" style="11" bestFit="1" customWidth="1"/>
    <col min="37" max="37" width="4.6640625" style="11" bestFit="1" customWidth="1"/>
    <col min="38" max="38" width="6.33203125" style="11" bestFit="1" customWidth="1"/>
    <col min="39" max="39" width="4.6640625" style="11" bestFit="1" customWidth="1"/>
    <col min="40" max="40" width="6.33203125" style="11" bestFit="1" customWidth="1"/>
    <col min="41" max="41" width="4.6640625" style="11" bestFit="1" customWidth="1"/>
    <col min="42" max="42" width="6.33203125" style="11" bestFit="1" customWidth="1"/>
    <col min="43" max="43" width="4.6640625" style="11" bestFit="1" customWidth="1"/>
    <col min="44" max="44" width="6.33203125" style="11" bestFit="1" customWidth="1"/>
    <col min="45" max="45" width="4.6640625" style="11" bestFit="1" customWidth="1"/>
    <col min="46" max="46" width="6.33203125" style="11" bestFit="1" customWidth="1"/>
    <col min="47" max="16384" width="8.88671875" style="11"/>
  </cols>
  <sheetData>
    <row r="1" spans="1:70" s="3" customFormat="1" x14ac:dyDescent="0.3">
      <c r="A1" s="59" t="s">
        <v>25</v>
      </c>
      <c r="B1" s="60"/>
      <c r="G1" s="12"/>
    </row>
    <row r="2" spans="1:70" s="3" customFormat="1" ht="15" thickBot="1" x14ac:dyDescent="0.35">
      <c r="A2" s="61"/>
      <c r="B2" s="62"/>
      <c r="G2" s="12"/>
    </row>
    <row r="3" spans="1:70" s="3" customFormat="1" x14ac:dyDescent="0.3">
      <c r="B3" s="64" t="s">
        <v>1</v>
      </c>
      <c r="C3" s="63" t="s">
        <v>2</v>
      </c>
      <c r="D3" s="69" t="s">
        <v>7</v>
      </c>
      <c r="E3" s="63" t="s">
        <v>17</v>
      </c>
      <c r="F3" s="63" t="s">
        <v>18</v>
      </c>
      <c r="G3" s="63" t="s">
        <v>3</v>
      </c>
      <c r="H3" s="6" t="s">
        <v>4</v>
      </c>
      <c r="I3" s="63" t="str">
        <f>TEXT(I4,"ddd")</f>
        <v>sre</v>
      </c>
      <c r="J3" s="63"/>
      <c r="K3" s="63" t="str">
        <f t="shared" ref="K3" si="0">TEXT(K4,"ddd")</f>
        <v>čet</v>
      </c>
      <c r="L3" s="63"/>
      <c r="M3" s="63" t="str">
        <f t="shared" ref="M3" si="1">TEXT(M4,"ddd")</f>
        <v>pet</v>
      </c>
      <c r="N3" s="63"/>
      <c r="O3" s="63" t="str">
        <f t="shared" ref="O3" si="2">TEXT(O4,"ddd")</f>
        <v>sub</v>
      </c>
      <c r="P3" s="63"/>
      <c r="Q3" s="63" t="str">
        <f t="shared" ref="Q3" si="3">TEXT(Q4,"ddd")</f>
        <v>ned</v>
      </c>
      <c r="R3" s="63"/>
      <c r="S3" s="63" t="str">
        <f t="shared" ref="S3" si="4">TEXT(S4,"ddd")</f>
        <v>pon</v>
      </c>
      <c r="T3" s="63"/>
      <c r="U3" s="63" t="str">
        <f t="shared" ref="U3" si="5">TEXT(U4,"ddd")</f>
        <v>uto</v>
      </c>
      <c r="V3" s="63"/>
      <c r="W3" s="63" t="str">
        <f t="shared" ref="W3" si="6">TEXT(W4,"ddd")</f>
        <v>sre</v>
      </c>
      <c r="X3" s="63"/>
      <c r="Y3" s="63" t="str">
        <f t="shared" ref="Y3" si="7">TEXT(Y4,"ddd")</f>
        <v>čet</v>
      </c>
      <c r="Z3" s="63"/>
      <c r="AA3" s="63" t="str">
        <f t="shared" ref="AA3" si="8">TEXT(AA4,"ddd")</f>
        <v>pet</v>
      </c>
      <c r="AB3" s="63"/>
      <c r="AC3" s="63" t="str">
        <f t="shared" ref="AC3" si="9">TEXT(AC4,"ddd")</f>
        <v>sub</v>
      </c>
      <c r="AD3" s="63"/>
      <c r="AE3" s="63" t="str">
        <f t="shared" ref="AE3" si="10">TEXT(AE4,"ddd")</f>
        <v>ned</v>
      </c>
      <c r="AF3" s="63"/>
      <c r="AG3" s="63" t="str">
        <f t="shared" ref="AG3" si="11">TEXT(AG4,"ddd")</f>
        <v>pon</v>
      </c>
      <c r="AH3" s="63"/>
      <c r="AI3" s="63" t="str">
        <f t="shared" ref="AI3" si="12">TEXT(AI4,"ddd")</f>
        <v>uto</v>
      </c>
      <c r="AJ3" s="63"/>
      <c r="AK3" s="63" t="str">
        <f t="shared" ref="AK3" si="13">TEXT(AK4,"ddd")</f>
        <v>sre</v>
      </c>
      <c r="AL3" s="63"/>
      <c r="AM3" s="63" t="str">
        <f t="shared" ref="AM3" si="14">TEXT(AM4,"ddd")</f>
        <v>čet</v>
      </c>
      <c r="AN3" s="63"/>
      <c r="AO3" s="63" t="str">
        <f t="shared" ref="AO3" si="15">TEXT(AO4,"ddd")</f>
        <v>pet</v>
      </c>
      <c r="AP3" s="63"/>
      <c r="AQ3" s="63" t="str">
        <f t="shared" ref="AQ3" si="16">TEXT(AQ4,"ddd")</f>
        <v>sub</v>
      </c>
      <c r="AR3" s="63"/>
      <c r="AS3" s="63" t="str">
        <f t="shared" ref="AS3:BQ3" si="17">TEXT(AS4,"ddd")</f>
        <v>ned</v>
      </c>
      <c r="AT3" s="73"/>
      <c r="AU3" s="63" t="str">
        <f t="shared" si="17"/>
        <v>pon</v>
      </c>
      <c r="AV3" s="73"/>
      <c r="AW3" s="63" t="str">
        <f t="shared" si="17"/>
        <v>uto</v>
      </c>
      <c r="AX3" s="73"/>
      <c r="AY3" s="63" t="str">
        <f t="shared" si="17"/>
        <v>sre</v>
      </c>
      <c r="AZ3" s="73"/>
      <c r="BA3" s="63" t="str">
        <f t="shared" si="17"/>
        <v>čet</v>
      </c>
      <c r="BB3" s="73"/>
      <c r="BC3" s="63" t="str">
        <f t="shared" si="17"/>
        <v>pet</v>
      </c>
      <c r="BD3" s="73"/>
      <c r="BE3" s="63" t="str">
        <f t="shared" si="17"/>
        <v>sub</v>
      </c>
      <c r="BF3" s="73"/>
      <c r="BG3" s="63" t="str">
        <f t="shared" si="17"/>
        <v>ned</v>
      </c>
      <c r="BH3" s="73"/>
      <c r="BI3" s="63" t="str">
        <f t="shared" si="17"/>
        <v>pon</v>
      </c>
      <c r="BJ3" s="73"/>
      <c r="BK3" s="63" t="str">
        <f t="shared" si="17"/>
        <v>uto</v>
      </c>
      <c r="BL3" s="73"/>
      <c r="BM3" s="63" t="str">
        <f t="shared" si="17"/>
        <v>sre</v>
      </c>
      <c r="BN3" s="73"/>
      <c r="BO3" s="63" t="str">
        <f t="shared" si="17"/>
        <v>čet</v>
      </c>
      <c r="BP3" s="73"/>
      <c r="BQ3" s="63" t="str">
        <f t="shared" si="17"/>
        <v>pet</v>
      </c>
      <c r="BR3" s="73"/>
    </row>
    <row r="4" spans="1:70" s="3" customFormat="1" x14ac:dyDescent="0.3">
      <c r="B4" s="65"/>
      <c r="C4" s="67"/>
      <c r="D4" s="70"/>
      <c r="E4" s="67"/>
      <c r="F4" s="67"/>
      <c r="G4" s="67"/>
      <c r="H4" s="7">
        <f ca="1">TODAY()</f>
        <v>45935</v>
      </c>
      <c r="I4" s="72">
        <v>45931</v>
      </c>
      <c r="J4" s="67"/>
      <c r="K4" s="72">
        <v>45932</v>
      </c>
      <c r="L4" s="67"/>
      <c r="M4" s="72">
        <v>45933</v>
      </c>
      <c r="N4" s="67"/>
      <c r="O4" s="72">
        <v>45934</v>
      </c>
      <c r="P4" s="67"/>
      <c r="Q4" s="72">
        <v>45935</v>
      </c>
      <c r="R4" s="67"/>
      <c r="S4" s="72">
        <v>45936</v>
      </c>
      <c r="T4" s="67"/>
      <c r="U4" s="72">
        <v>45937</v>
      </c>
      <c r="V4" s="67"/>
      <c r="W4" s="72">
        <v>45938</v>
      </c>
      <c r="X4" s="67"/>
      <c r="Y4" s="72">
        <v>45939</v>
      </c>
      <c r="Z4" s="67"/>
      <c r="AA4" s="72">
        <v>45940</v>
      </c>
      <c r="AB4" s="67"/>
      <c r="AC4" s="72">
        <v>45941</v>
      </c>
      <c r="AD4" s="67"/>
      <c r="AE4" s="72">
        <v>45942</v>
      </c>
      <c r="AF4" s="67"/>
      <c r="AG4" s="72">
        <v>45943</v>
      </c>
      <c r="AH4" s="67"/>
      <c r="AI4" s="72">
        <v>45944</v>
      </c>
      <c r="AJ4" s="67"/>
      <c r="AK4" s="72">
        <v>45945</v>
      </c>
      <c r="AL4" s="67"/>
      <c r="AM4" s="72">
        <v>45946</v>
      </c>
      <c r="AN4" s="67"/>
      <c r="AO4" s="72">
        <v>45947</v>
      </c>
      <c r="AP4" s="67"/>
      <c r="AQ4" s="72">
        <v>45948</v>
      </c>
      <c r="AR4" s="67"/>
      <c r="AS4" s="72">
        <v>45949</v>
      </c>
      <c r="AT4" s="67"/>
      <c r="AU4" s="72">
        <v>45950</v>
      </c>
      <c r="AV4" s="67"/>
      <c r="AW4" s="72">
        <v>45951</v>
      </c>
      <c r="AX4" s="67"/>
      <c r="AY4" s="72">
        <v>45952</v>
      </c>
      <c r="AZ4" s="67"/>
      <c r="BA4" s="72">
        <v>45953</v>
      </c>
      <c r="BB4" s="67"/>
      <c r="BC4" s="72">
        <v>45954</v>
      </c>
      <c r="BD4" s="67"/>
      <c r="BE4" s="72">
        <v>45955</v>
      </c>
      <c r="BF4" s="67"/>
      <c r="BG4" s="72">
        <v>45956</v>
      </c>
      <c r="BH4" s="67"/>
      <c r="BI4" s="72">
        <v>45957</v>
      </c>
      <c r="BJ4" s="67"/>
      <c r="BK4" s="72">
        <v>45958</v>
      </c>
      <c r="BL4" s="67"/>
      <c r="BM4" s="72">
        <v>45959</v>
      </c>
      <c r="BN4" s="67"/>
      <c r="BO4" s="72">
        <v>45960</v>
      </c>
      <c r="BP4" s="67"/>
      <c r="BQ4" s="72">
        <v>45961</v>
      </c>
      <c r="BR4" s="67"/>
    </row>
    <row r="5" spans="1:70" s="3" customFormat="1" ht="15" thickBot="1" x14ac:dyDescent="0.35">
      <c r="B5" s="66"/>
      <c r="C5" s="68"/>
      <c r="D5" s="71"/>
      <c r="E5" s="68"/>
      <c r="F5" s="68"/>
      <c r="G5" s="68"/>
      <c r="H5" s="8"/>
      <c r="I5" s="4" t="s">
        <v>5</v>
      </c>
      <c r="J5" s="4" t="s">
        <v>6</v>
      </c>
      <c r="K5" s="4" t="s">
        <v>5</v>
      </c>
      <c r="L5" s="4" t="s">
        <v>6</v>
      </c>
      <c r="M5" s="4" t="s">
        <v>5</v>
      </c>
      <c r="N5" s="4" t="s">
        <v>6</v>
      </c>
      <c r="O5" s="4" t="s">
        <v>5</v>
      </c>
      <c r="P5" s="4" t="s">
        <v>6</v>
      </c>
      <c r="Q5" s="4" t="s">
        <v>5</v>
      </c>
      <c r="R5" s="4" t="s">
        <v>6</v>
      </c>
      <c r="S5" s="4" t="s">
        <v>5</v>
      </c>
      <c r="T5" s="4" t="s">
        <v>6</v>
      </c>
      <c r="U5" s="4" t="s">
        <v>5</v>
      </c>
      <c r="V5" s="4" t="s">
        <v>6</v>
      </c>
      <c r="W5" s="4" t="s">
        <v>5</v>
      </c>
      <c r="X5" s="4" t="s">
        <v>6</v>
      </c>
      <c r="Y5" s="4" t="s">
        <v>5</v>
      </c>
      <c r="Z5" s="4" t="s">
        <v>6</v>
      </c>
      <c r="AA5" s="4" t="s">
        <v>5</v>
      </c>
      <c r="AB5" s="4" t="s">
        <v>6</v>
      </c>
      <c r="AC5" s="4" t="s">
        <v>5</v>
      </c>
      <c r="AD5" s="4" t="s">
        <v>6</v>
      </c>
      <c r="AE5" s="4" t="s">
        <v>5</v>
      </c>
      <c r="AF5" s="4" t="s">
        <v>6</v>
      </c>
      <c r="AG5" s="4" t="s">
        <v>5</v>
      </c>
      <c r="AH5" s="4" t="s">
        <v>6</v>
      </c>
      <c r="AI5" s="4" t="s">
        <v>5</v>
      </c>
      <c r="AJ5" s="4" t="s">
        <v>6</v>
      </c>
      <c r="AK5" s="4" t="s">
        <v>5</v>
      </c>
      <c r="AL5" s="4" t="s">
        <v>6</v>
      </c>
      <c r="AM5" s="4" t="s">
        <v>5</v>
      </c>
      <c r="AN5" s="4" t="s">
        <v>6</v>
      </c>
      <c r="AO5" s="4" t="s">
        <v>5</v>
      </c>
      <c r="AP5" s="4" t="s">
        <v>6</v>
      </c>
      <c r="AQ5" s="4" t="s">
        <v>5</v>
      </c>
      <c r="AR5" s="4" t="s">
        <v>6</v>
      </c>
      <c r="AS5" s="4" t="s">
        <v>5</v>
      </c>
      <c r="AT5" s="5" t="s">
        <v>6</v>
      </c>
      <c r="AU5" s="4" t="s">
        <v>5</v>
      </c>
      <c r="AV5" s="5" t="s">
        <v>6</v>
      </c>
      <c r="AW5" s="4" t="s">
        <v>5</v>
      </c>
      <c r="AX5" s="5" t="s">
        <v>6</v>
      </c>
      <c r="AY5" s="4" t="s">
        <v>5</v>
      </c>
      <c r="AZ5" s="5" t="s">
        <v>6</v>
      </c>
      <c r="BA5" s="4" t="s">
        <v>5</v>
      </c>
      <c r="BB5" s="5" t="s">
        <v>6</v>
      </c>
      <c r="BC5" s="4" t="s">
        <v>5</v>
      </c>
      <c r="BD5" s="5" t="s">
        <v>6</v>
      </c>
      <c r="BE5" s="4" t="s">
        <v>5</v>
      </c>
      <c r="BF5" s="5" t="s">
        <v>6</v>
      </c>
      <c r="BG5" s="4" t="s">
        <v>5</v>
      </c>
      <c r="BH5" s="5" t="s">
        <v>6</v>
      </c>
      <c r="BI5" s="4" t="s">
        <v>5</v>
      </c>
      <c r="BJ5" s="5" t="s">
        <v>6</v>
      </c>
      <c r="BK5" s="4" t="s">
        <v>5</v>
      </c>
      <c r="BL5" s="5" t="s">
        <v>6</v>
      </c>
      <c r="BM5" s="4" t="s">
        <v>5</v>
      </c>
      <c r="BN5" s="5" t="s">
        <v>6</v>
      </c>
      <c r="BO5" s="4" t="s">
        <v>5</v>
      </c>
      <c r="BP5" s="5" t="s">
        <v>6</v>
      </c>
      <c r="BQ5" s="4" t="s">
        <v>5</v>
      </c>
      <c r="BR5" s="5" t="s">
        <v>6</v>
      </c>
    </row>
    <row r="6" spans="1:70" x14ac:dyDescent="0.3">
      <c r="B6" s="9">
        <v>1</v>
      </c>
      <c r="C6" s="2" t="s">
        <v>34</v>
      </c>
      <c r="D6" s="2" t="s">
        <v>39</v>
      </c>
      <c r="E6" s="2">
        <v>200</v>
      </c>
      <c r="F6" s="2">
        <f ca="1">SUMIF($I$5:$BR$27,$J$5,I6:BR27)</f>
        <v>175</v>
      </c>
      <c r="G6" s="13">
        <f ca="1">E6-F6</f>
        <v>25</v>
      </c>
      <c r="H6" s="2"/>
      <c r="I6" s="9">
        <v>150</v>
      </c>
      <c r="J6" s="9">
        <v>75</v>
      </c>
      <c r="K6" s="9">
        <v>50</v>
      </c>
      <c r="L6" s="9">
        <v>20</v>
      </c>
      <c r="M6" s="9">
        <v>80</v>
      </c>
      <c r="N6" s="9">
        <v>30</v>
      </c>
      <c r="O6" s="9">
        <v>50</v>
      </c>
      <c r="P6" s="9">
        <v>50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0" x14ac:dyDescent="0.3">
      <c r="B7" s="10">
        <v>2</v>
      </c>
      <c r="C7" s="2" t="s">
        <v>35</v>
      </c>
      <c r="D7" s="2" t="s">
        <v>40</v>
      </c>
      <c r="E7" s="1">
        <v>1000</v>
      </c>
      <c r="F7" s="2">
        <f t="shared" ref="F7:F27" ca="1" si="18">SUMIF($I$5:$AT$27,$J$5,I7:AT28)</f>
        <v>1000</v>
      </c>
      <c r="G7" s="13">
        <f t="shared" ref="G7:G27" ca="1" si="19">E7-F7</f>
        <v>0</v>
      </c>
      <c r="H7" s="1"/>
      <c r="I7" s="10"/>
      <c r="J7" s="10"/>
      <c r="K7" s="10"/>
      <c r="L7" s="10"/>
      <c r="M7" s="10"/>
      <c r="N7" s="10"/>
      <c r="O7" s="10"/>
      <c r="P7" s="10"/>
      <c r="Q7" s="10">
        <v>500</v>
      </c>
      <c r="R7" s="10">
        <v>250</v>
      </c>
      <c r="S7" s="10">
        <v>500</v>
      </c>
      <c r="T7" s="10">
        <v>300</v>
      </c>
      <c r="U7" s="10">
        <v>450</v>
      </c>
      <c r="V7" s="10">
        <v>450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1:70" x14ac:dyDescent="0.3">
      <c r="B8" s="10">
        <v>3</v>
      </c>
      <c r="C8" s="2" t="s">
        <v>36</v>
      </c>
      <c r="D8" s="2" t="s">
        <v>41</v>
      </c>
      <c r="E8" s="1">
        <v>450</v>
      </c>
      <c r="F8" s="2">
        <f t="shared" ca="1" si="18"/>
        <v>450</v>
      </c>
      <c r="G8" s="13">
        <f t="shared" ca="1" si="19"/>
        <v>0</v>
      </c>
      <c r="H8" s="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>
        <v>450</v>
      </c>
      <c r="X8" s="10">
        <v>160</v>
      </c>
      <c r="Y8" s="10">
        <v>300</v>
      </c>
      <c r="Z8" s="10">
        <v>290</v>
      </c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1:70" x14ac:dyDescent="0.3">
      <c r="B9" s="9">
        <v>4</v>
      </c>
      <c r="C9" s="2" t="s">
        <v>37</v>
      </c>
      <c r="D9" s="2" t="s">
        <v>42</v>
      </c>
      <c r="E9" s="1">
        <v>500</v>
      </c>
      <c r="F9" s="2">
        <f t="shared" ca="1" si="18"/>
        <v>480</v>
      </c>
      <c r="G9" s="13">
        <f t="shared" ca="1" si="19"/>
        <v>20</v>
      </c>
      <c r="H9" s="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500</v>
      </c>
      <c r="AF9" s="10">
        <v>480</v>
      </c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x14ac:dyDescent="0.3">
      <c r="B10" s="10">
        <v>5</v>
      </c>
      <c r="C10" s="2" t="s">
        <v>38</v>
      </c>
      <c r="D10" s="2" t="s">
        <v>43</v>
      </c>
      <c r="E10" s="1">
        <v>2000</v>
      </c>
      <c r="F10" s="2">
        <f t="shared" ca="1" si="18"/>
        <v>2000</v>
      </c>
      <c r="G10" s="13">
        <f t="shared" ca="1" si="19"/>
        <v>0</v>
      </c>
      <c r="H10" s="1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>
        <v>200</v>
      </c>
      <c r="AB10" s="10">
        <v>150</v>
      </c>
      <c r="AC10" s="10"/>
      <c r="AD10" s="10"/>
      <c r="AE10" s="10"/>
      <c r="AF10" s="10"/>
      <c r="AG10" s="10">
        <v>500</v>
      </c>
      <c r="AH10" s="10">
        <v>550</v>
      </c>
      <c r="AI10" s="10"/>
      <c r="AJ10" s="10"/>
      <c r="AK10" s="10">
        <v>700</v>
      </c>
      <c r="AL10" s="10">
        <v>450</v>
      </c>
      <c r="AM10" s="10">
        <v>700</v>
      </c>
      <c r="AN10" s="10">
        <v>550</v>
      </c>
      <c r="AO10" s="10">
        <v>300</v>
      </c>
      <c r="AP10" s="10">
        <v>300</v>
      </c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x14ac:dyDescent="0.3">
      <c r="B11" s="10"/>
      <c r="C11" s="2"/>
      <c r="D11" s="1"/>
      <c r="E11" s="1"/>
      <c r="F11" s="2">
        <f t="shared" ca="1" si="18"/>
        <v>0</v>
      </c>
      <c r="G11" s="13">
        <f t="shared" ca="1" si="19"/>
        <v>0</v>
      </c>
      <c r="H11" s="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1:70" x14ac:dyDescent="0.3">
      <c r="B12" s="10"/>
      <c r="C12" s="2"/>
      <c r="D12" s="1"/>
      <c r="E12" s="1"/>
      <c r="F12" s="2">
        <f t="shared" ca="1" si="18"/>
        <v>0</v>
      </c>
      <c r="G12" s="13">
        <f t="shared" ca="1" si="19"/>
        <v>0</v>
      </c>
      <c r="H12" s="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1:70" x14ac:dyDescent="0.3">
      <c r="B13" s="10"/>
      <c r="C13" s="2"/>
      <c r="D13" s="1"/>
      <c r="E13" s="1"/>
      <c r="F13" s="2">
        <f t="shared" ca="1" si="18"/>
        <v>0</v>
      </c>
      <c r="G13" s="13">
        <f t="shared" ca="1" si="19"/>
        <v>0</v>
      </c>
      <c r="H13" s="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70" x14ac:dyDescent="0.3">
      <c r="B14" s="10"/>
      <c r="C14" s="2"/>
      <c r="D14" s="1"/>
      <c r="E14" s="1"/>
      <c r="F14" s="2">
        <f t="shared" ca="1" si="18"/>
        <v>0</v>
      </c>
      <c r="G14" s="13">
        <f t="shared" ca="1" si="19"/>
        <v>0</v>
      </c>
      <c r="H14" s="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70" x14ac:dyDescent="0.3">
      <c r="B15" s="10"/>
      <c r="C15" s="2"/>
      <c r="D15" s="1"/>
      <c r="E15" s="1"/>
      <c r="F15" s="2">
        <f t="shared" ca="1" si="18"/>
        <v>0</v>
      </c>
      <c r="G15" s="13">
        <f t="shared" ca="1" si="19"/>
        <v>0</v>
      </c>
      <c r="H15" s="1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x14ac:dyDescent="0.3">
      <c r="B16" s="10"/>
      <c r="C16" s="2"/>
      <c r="D16" s="1"/>
      <c r="E16" s="1"/>
      <c r="F16" s="2">
        <f t="shared" ca="1" si="18"/>
        <v>0</v>
      </c>
      <c r="G16" s="13">
        <f t="shared" ca="1" si="19"/>
        <v>0</v>
      </c>
      <c r="H16" s="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3">
      <c r="B17" s="10"/>
      <c r="C17" s="2"/>
      <c r="D17" s="1"/>
      <c r="E17" s="1"/>
      <c r="F17" s="2">
        <f t="shared" ca="1" si="18"/>
        <v>0</v>
      </c>
      <c r="G17" s="13">
        <f t="shared" ca="1" si="19"/>
        <v>0</v>
      </c>
      <c r="H17" s="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3">
      <c r="B18" s="10"/>
      <c r="C18" s="2"/>
      <c r="D18" s="1"/>
      <c r="E18" s="1"/>
      <c r="F18" s="2">
        <f t="shared" ca="1" si="18"/>
        <v>0</v>
      </c>
      <c r="G18" s="13">
        <f t="shared" ca="1" si="19"/>
        <v>0</v>
      </c>
      <c r="H18" s="1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3">
      <c r="B19" s="10"/>
      <c r="C19" s="2"/>
      <c r="D19" s="1"/>
      <c r="E19" s="1"/>
      <c r="F19" s="2">
        <f t="shared" ca="1" si="18"/>
        <v>0</v>
      </c>
      <c r="G19" s="13">
        <f t="shared" ca="1" si="19"/>
        <v>0</v>
      </c>
      <c r="H19" s="1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3">
      <c r="B20" s="10"/>
      <c r="C20" s="2"/>
      <c r="D20" s="1"/>
      <c r="E20" s="1"/>
      <c r="F20" s="2">
        <f t="shared" ca="1" si="18"/>
        <v>0</v>
      </c>
      <c r="G20" s="13">
        <f t="shared" ca="1" si="19"/>
        <v>0</v>
      </c>
      <c r="H20" s="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3">
      <c r="B21" s="10"/>
      <c r="C21" s="2"/>
      <c r="D21" s="1"/>
      <c r="E21" s="1"/>
      <c r="F21" s="2">
        <f t="shared" ca="1" si="18"/>
        <v>0</v>
      </c>
      <c r="G21" s="13">
        <f t="shared" ca="1" si="19"/>
        <v>0</v>
      </c>
      <c r="H21" s="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3">
      <c r="B22" s="10"/>
      <c r="C22" s="2"/>
      <c r="D22" s="1"/>
      <c r="E22" s="1"/>
      <c r="F22" s="2">
        <f t="shared" ca="1" si="18"/>
        <v>0</v>
      </c>
      <c r="G22" s="13">
        <f t="shared" ca="1" si="19"/>
        <v>0</v>
      </c>
      <c r="H22" s="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3">
      <c r="B23" s="10"/>
      <c r="C23" s="2"/>
      <c r="D23" s="1"/>
      <c r="E23" s="1"/>
      <c r="F23" s="2">
        <f t="shared" ca="1" si="18"/>
        <v>0</v>
      </c>
      <c r="G23" s="13">
        <f t="shared" ca="1" si="19"/>
        <v>0</v>
      </c>
      <c r="H23" s="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3">
      <c r="B24" s="10"/>
      <c r="C24" s="2"/>
      <c r="D24" s="1"/>
      <c r="E24" s="1"/>
      <c r="F24" s="2">
        <f t="shared" ca="1" si="18"/>
        <v>0</v>
      </c>
      <c r="G24" s="13">
        <f t="shared" ca="1" si="19"/>
        <v>0</v>
      </c>
      <c r="H24" s="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3">
      <c r="B25" s="10"/>
      <c r="C25" s="2"/>
      <c r="D25" s="1"/>
      <c r="E25" s="1"/>
      <c r="F25" s="2">
        <f t="shared" ca="1" si="18"/>
        <v>0</v>
      </c>
      <c r="G25" s="13">
        <f t="shared" ca="1" si="19"/>
        <v>0</v>
      </c>
      <c r="H25" s="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x14ac:dyDescent="0.3">
      <c r="B26" s="10"/>
      <c r="C26" s="2"/>
      <c r="D26" s="1"/>
      <c r="E26" s="1"/>
      <c r="F26" s="2">
        <f t="shared" ca="1" si="18"/>
        <v>0</v>
      </c>
      <c r="G26" s="13">
        <f t="shared" ca="1" si="19"/>
        <v>0</v>
      </c>
      <c r="H26" s="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</row>
    <row r="27" spans="2:70" x14ac:dyDescent="0.3">
      <c r="B27" s="10"/>
      <c r="C27" s="2"/>
      <c r="D27" s="1"/>
      <c r="E27" s="1"/>
      <c r="F27" s="2">
        <f t="shared" ca="1" si="18"/>
        <v>0</v>
      </c>
      <c r="G27" s="13">
        <f t="shared" ca="1" si="19"/>
        <v>0</v>
      </c>
      <c r="H27" s="1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</row>
  </sheetData>
  <autoFilter ref="B3:H27" xr:uid="{B569140B-0974-46F6-8E57-43EEEB48CF83}"/>
  <mergeCells count="69">
    <mergeCell ref="BO3:BP3"/>
    <mergeCell ref="BQ3:BR3"/>
    <mergeCell ref="BO4:BP4"/>
    <mergeCell ref="BQ4:BR4"/>
    <mergeCell ref="BE4:BF4"/>
    <mergeCell ref="BG4:BH4"/>
    <mergeCell ref="BI4:BJ4"/>
    <mergeCell ref="BK4:BL4"/>
    <mergeCell ref="BM4:BN4"/>
    <mergeCell ref="BE3:BF3"/>
    <mergeCell ref="BG3:BH3"/>
    <mergeCell ref="BI3:BJ3"/>
    <mergeCell ref="BK3:BL3"/>
    <mergeCell ref="BM3:BN3"/>
    <mergeCell ref="AU4:AV4"/>
    <mergeCell ref="AW4:AX4"/>
    <mergeCell ref="AY4:AZ4"/>
    <mergeCell ref="BA4:BB4"/>
    <mergeCell ref="BC4:BD4"/>
    <mergeCell ref="AU3:AV3"/>
    <mergeCell ref="AW3:AX3"/>
    <mergeCell ref="AY3:AZ3"/>
    <mergeCell ref="BA3:BB3"/>
    <mergeCell ref="BC3:BD3"/>
    <mergeCell ref="AK4:AL4"/>
    <mergeCell ref="AM4:AN4"/>
    <mergeCell ref="AO4:AP4"/>
    <mergeCell ref="AQ4:AR4"/>
    <mergeCell ref="AS4:AT4"/>
    <mergeCell ref="Y4:Z4"/>
    <mergeCell ref="AA4:AB4"/>
    <mergeCell ref="AC4:AD4"/>
    <mergeCell ref="AE4:AF4"/>
    <mergeCell ref="AG4:AH4"/>
    <mergeCell ref="AI4:AJ4"/>
    <mergeCell ref="AO3:AP3"/>
    <mergeCell ref="AQ3:AR3"/>
    <mergeCell ref="AS3:AT3"/>
    <mergeCell ref="K4:L4"/>
    <mergeCell ref="M4:N4"/>
    <mergeCell ref="O4:P4"/>
    <mergeCell ref="Q4:R4"/>
    <mergeCell ref="S4:T4"/>
    <mergeCell ref="U4:V4"/>
    <mergeCell ref="W4:X4"/>
    <mergeCell ref="AC3:AD3"/>
    <mergeCell ref="AE3:AF3"/>
    <mergeCell ref="AG3:AH3"/>
    <mergeCell ref="AI3:AJ3"/>
    <mergeCell ref="AK3:AL3"/>
    <mergeCell ref="AM3:AN3"/>
    <mergeCell ref="Q3:R3"/>
    <mergeCell ref="S3:T3"/>
    <mergeCell ref="U3:V3"/>
    <mergeCell ref="W3:X3"/>
    <mergeCell ref="Y3:Z3"/>
    <mergeCell ref="AA3:AB3"/>
    <mergeCell ref="A1:B2"/>
    <mergeCell ref="O3:P3"/>
    <mergeCell ref="B3:B5"/>
    <mergeCell ref="C3:C5"/>
    <mergeCell ref="D3:D5"/>
    <mergeCell ref="E3:E5"/>
    <mergeCell ref="F3:F5"/>
    <mergeCell ref="G3:G5"/>
    <mergeCell ref="I3:J3"/>
    <mergeCell ref="I4:J4"/>
    <mergeCell ref="K3:L3"/>
    <mergeCell ref="M3:N3"/>
  </mergeCells>
  <conditionalFormatting sqref="G1:G2 G6:G1048576">
    <cfRule type="cellIs" dxfId="26" priority="1" operator="lessThan">
      <formula>0</formula>
    </cfRule>
    <cfRule type="cellIs" dxfId="25" priority="2" operator="greaterThan">
      <formula>0</formula>
    </cfRule>
  </conditionalFormatting>
  <conditionalFormatting sqref="G6:G27">
    <cfRule type="cellIs" dxfId="24" priority="3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98F78A-17E8-41BF-9DF2-9C38208C898D}">
          <x14:formula1>
            <xm:f>'Per line'!$B$3:$B$7</xm:f>
          </x14:formula1>
          <xm:sqref>C6:C27</xm:sqref>
        </x14:dataValidation>
        <x14:dataValidation type="list" allowBlank="1" showInputMessage="1" showErrorMessage="1" xr:uid="{EC69AB32-76A0-4A8B-BB5F-1015B3D2D6CD}">
          <x14:formula1>
            <xm:f>'Per line'!$B$12:$B$16</xm:f>
          </x14:formula1>
          <xm:sqref>D6:D10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2A7B-7517-41D4-B6F7-4D3238138250}">
  <sheetPr codeName="Sheet3"/>
  <dimension ref="A1:AO47"/>
  <sheetViews>
    <sheetView tabSelected="1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G5" sqref="G5"/>
    </sheetView>
  </sheetViews>
  <sheetFormatPr defaultRowHeight="10.199999999999999" x14ac:dyDescent="0.2"/>
  <cols>
    <col min="1" max="1" width="6.33203125" style="14" customWidth="1"/>
    <col min="2" max="2" width="9.44140625" style="14" bestFit="1" customWidth="1"/>
    <col min="3" max="3" width="10.109375" style="14" bestFit="1" customWidth="1"/>
    <col min="4" max="4" width="12.33203125" style="14" bestFit="1" customWidth="1"/>
    <col min="5" max="5" width="22.21875" style="14" bestFit="1" customWidth="1"/>
    <col min="6" max="6" width="17.109375" style="28" bestFit="1" customWidth="1"/>
    <col min="7" max="7" width="16.44140625" style="28" bestFit="1" customWidth="1"/>
    <col min="8" max="8" width="14.44140625" style="14" bestFit="1" customWidth="1"/>
    <col min="9" max="9" width="13.33203125" style="15" bestFit="1" customWidth="1"/>
    <col min="10" max="10" width="14.33203125" style="15" bestFit="1" customWidth="1"/>
    <col min="11" max="41" width="3.21875" style="15" bestFit="1" customWidth="1"/>
    <col min="42" max="16384" width="8.88671875" style="14"/>
  </cols>
  <sheetData>
    <row r="1" spans="1:41" ht="15" customHeight="1" x14ac:dyDescent="0.2">
      <c r="A1" s="59" t="s">
        <v>25</v>
      </c>
      <c r="B1" s="60"/>
    </row>
    <row r="2" spans="1:41" ht="10.8" thickBot="1" x14ac:dyDescent="0.25">
      <c r="A2" s="61"/>
      <c r="B2" s="62"/>
    </row>
    <row r="3" spans="1:41" ht="39" customHeight="1" thickBot="1" x14ac:dyDescent="0.25">
      <c r="B3" s="37" t="s">
        <v>28</v>
      </c>
      <c r="C3" s="38" t="s">
        <v>29</v>
      </c>
      <c r="D3" s="39" t="s">
        <v>21</v>
      </c>
      <c r="E3" s="38" t="s">
        <v>30</v>
      </c>
      <c r="F3" s="40" t="s">
        <v>24</v>
      </c>
      <c r="G3" s="40" t="s">
        <v>31</v>
      </c>
      <c r="H3" s="39" t="s">
        <v>13</v>
      </c>
      <c r="I3" s="38" t="s">
        <v>32</v>
      </c>
      <c r="J3" s="38" t="s">
        <v>33</v>
      </c>
      <c r="K3" s="24">
        <f>I4</f>
        <v>45870</v>
      </c>
      <c r="L3" s="16">
        <f>K3+1</f>
        <v>45871</v>
      </c>
      <c r="M3" s="16">
        <f t="shared" ref="M3:AO3" si="0">L3+1</f>
        <v>45872</v>
      </c>
      <c r="N3" s="16">
        <f t="shared" si="0"/>
        <v>45873</v>
      </c>
      <c r="O3" s="16">
        <f t="shared" si="0"/>
        <v>45874</v>
      </c>
      <c r="P3" s="16">
        <f t="shared" si="0"/>
        <v>45875</v>
      </c>
      <c r="Q3" s="16">
        <f t="shared" si="0"/>
        <v>45876</v>
      </c>
      <c r="R3" s="16">
        <f t="shared" si="0"/>
        <v>45877</v>
      </c>
      <c r="S3" s="16">
        <f t="shared" si="0"/>
        <v>45878</v>
      </c>
      <c r="T3" s="16">
        <f t="shared" si="0"/>
        <v>45879</v>
      </c>
      <c r="U3" s="16">
        <f t="shared" si="0"/>
        <v>45880</v>
      </c>
      <c r="V3" s="16">
        <f t="shared" si="0"/>
        <v>45881</v>
      </c>
      <c r="W3" s="16">
        <f t="shared" si="0"/>
        <v>45882</v>
      </c>
      <c r="X3" s="16">
        <f t="shared" si="0"/>
        <v>45883</v>
      </c>
      <c r="Y3" s="16">
        <f t="shared" si="0"/>
        <v>45884</v>
      </c>
      <c r="Z3" s="16">
        <f t="shared" si="0"/>
        <v>45885</v>
      </c>
      <c r="AA3" s="16">
        <f t="shared" si="0"/>
        <v>45886</v>
      </c>
      <c r="AB3" s="16">
        <f t="shared" si="0"/>
        <v>45887</v>
      </c>
      <c r="AC3" s="16">
        <f t="shared" si="0"/>
        <v>45888</v>
      </c>
      <c r="AD3" s="16">
        <f t="shared" si="0"/>
        <v>45889</v>
      </c>
      <c r="AE3" s="16">
        <f t="shared" si="0"/>
        <v>45890</v>
      </c>
      <c r="AF3" s="16">
        <f t="shared" si="0"/>
        <v>45891</v>
      </c>
      <c r="AG3" s="16">
        <f t="shared" si="0"/>
        <v>45892</v>
      </c>
      <c r="AH3" s="16">
        <f t="shared" si="0"/>
        <v>45893</v>
      </c>
      <c r="AI3" s="16">
        <f t="shared" si="0"/>
        <v>45894</v>
      </c>
      <c r="AJ3" s="16">
        <f t="shared" si="0"/>
        <v>45895</v>
      </c>
      <c r="AK3" s="16">
        <f t="shared" si="0"/>
        <v>45896</v>
      </c>
      <c r="AL3" s="16">
        <f t="shared" si="0"/>
        <v>45897</v>
      </c>
      <c r="AM3" s="16">
        <f t="shared" si="0"/>
        <v>45898</v>
      </c>
      <c r="AN3" s="16">
        <f t="shared" si="0"/>
        <v>45899</v>
      </c>
      <c r="AO3" s="17">
        <f t="shared" si="0"/>
        <v>45900</v>
      </c>
    </row>
    <row r="4" spans="1:41" ht="14.4" thickBot="1" x14ac:dyDescent="0.25">
      <c r="B4" s="74">
        <v>1</v>
      </c>
      <c r="C4" s="76" t="s">
        <v>34</v>
      </c>
      <c r="D4" s="18">
        <v>500</v>
      </c>
      <c r="E4" s="18">
        <v>3</v>
      </c>
      <c r="F4" s="29">
        <f>_xlfn.XLOOKUP(C4,'Per line'!B:B,'Per line'!G:G)</f>
        <v>6</v>
      </c>
      <c r="G4" s="31">
        <f>D4*E4*F4/1440</f>
        <v>6.25</v>
      </c>
      <c r="H4" s="23" t="s">
        <v>5</v>
      </c>
      <c r="I4" s="25">
        <v>45870</v>
      </c>
      <c r="J4" s="33">
        <f>I4+G4</f>
        <v>45876.25</v>
      </c>
      <c r="K4" s="21" t="str">
        <f>IF(AND(K$3&gt;=$I4,K$3&lt;=$J4),"X","")</f>
        <v>X</v>
      </c>
      <c r="L4" s="21" t="str">
        <f t="shared" ref="L4:AO4" si="1">IF(AND(L$3&gt;=$I4,L$3&lt;=$J4),"X","")</f>
        <v>X</v>
      </c>
      <c r="M4" s="21" t="str">
        <f t="shared" si="1"/>
        <v>X</v>
      </c>
      <c r="N4" s="21" t="str">
        <f t="shared" si="1"/>
        <v>X</v>
      </c>
      <c r="O4" s="21" t="str">
        <f t="shared" si="1"/>
        <v>X</v>
      </c>
      <c r="P4" s="21" t="str">
        <f t="shared" si="1"/>
        <v>X</v>
      </c>
      <c r="Q4" s="21" t="str">
        <f t="shared" si="1"/>
        <v>X</v>
      </c>
      <c r="R4" s="21" t="str">
        <f t="shared" si="1"/>
        <v/>
      </c>
      <c r="S4" s="21" t="str">
        <f t="shared" si="1"/>
        <v/>
      </c>
      <c r="T4" s="21" t="str">
        <f t="shared" si="1"/>
        <v/>
      </c>
      <c r="U4" s="21" t="str">
        <f t="shared" si="1"/>
        <v/>
      </c>
      <c r="V4" s="21" t="str">
        <f t="shared" si="1"/>
        <v/>
      </c>
      <c r="W4" s="21" t="str">
        <f t="shared" si="1"/>
        <v/>
      </c>
      <c r="X4" s="21" t="str">
        <f t="shared" si="1"/>
        <v/>
      </c>
      <c r="Y4" s="21" t="str">
        <f t="shared" si="1"/>
        <v/>
      </c>
      <c r="Z4" s="21" t="str">
        <f t="shared" si="1"/>
        <v/>
      </c>
      <c r="AA4" s="21" t="str">
        <f t="shared" si="1"/>
        <v/>
      </c>
      <c r="AB4" s="21" t="str">
        <f t="shared" si="1"/>
        <v/>
      </c>
      <c r="AC4" s="21" t="str">
        <f t="shared" si="1"/>
        <v/>
      </c>
      <c r="AD4" s="21" t="str">
        <f t="shared" si="1"/>
        <v/>
      </c>
      <c r="AE4" s="21" t="str">
        <f t="shared" si="1"/>
        <v/>
      </c>
      <c r="AF4" s="21" t="str">
        <f t="shared" si="1"/>
        <v/>
      </c>
      <c r="AG4" s="21" t="str">
        <f t="shared" si="1"/>
        <v/>
      </c>
      <c r="AH4" s="21" t="str">
        <f t="shared" si="1"/>
        <v/>
      </c>
      <c r="AI4" s="21" t="str">
        <f t="shared" si="1"/>
        <v/>
      </c>
      <c r="AJ4" s="21" t="str">
        <f t="shared" si="1"/>
        <v/>
      </c>
      <c r="AK4" s="21" t="str">
        <f t="shared" si="1"/>
        <v/>
      </c>
      <c r="AL4" s="21" t="str">
        <f t="shared" si="1"/>
        <v/>
      </c>
      <c r="AM4" s="21" t="str">
        <f t="shared" si="1"/>
        <v/>
      </c>
      <c r="AN4" s="21" t="str">
        <f t="shared" si="1"/>
        <v/>
      </c>
      <c r="AO4" s="21" t="str">
        <f t="shared" si="1"/>
        <v/>
      </c>
    </row>
    <row r="5" spans="1:41" ht="14.4" thickBot="1" x14ac:dyDescent="0.25">
      <c r="B5" s="75"/>
      <c r="C5" s="77"/>
      <c r="D5" s="19">
        <v>450</v>
      </c>
      <c r="E5" s="19">
        <v>5</v>
      </c>
      <c r="F5" s="32">
        <f>G5*3600/E5/D5</f>
        <v>11.52</v>
      </c>
      <c r="G5" s="30">
        <v>7.2</v>
      </c>
      <c r="H5" s="36" t="s">
        <v>6</v>
      </c>
      <c r="I5" s="26">
        <v>45870</v>
      </c>
      <c r="J5" s="34">
        <f t="shared" ref="J5:J13" si="2">I5+G5</f>
        <v>45877.2</v>
      </c>
      <c r="K5" s="22" t="str">
        <f>IF(AND(K$3&gt;=$I5,K$3&lt;=$J5),"Y","")</f>
        <v>Y</v>
      </c>
      <c r="L5" s="22" t="str">
        <f t="shared" ref="L5:AO5" si="3">IF(AND(L$3&gt;=$I5,L$3&lt;=$J5),"Y","")</f>
        <v>Y</v>
      </c>
      <c r="M5" s="22" t="str">
        <f t="shared" si="3"/>
        <v>Y</v>
      </c>
      <c r="N5" s="22" t="str">
        <f t="shared" si="3"/>
        <v>Y</v>
      </c>
      <c r="O5" s="22" t="str">
        <f t="shared" si="3"/>
        <v>Y</v>
      </c>
      <c r="P5" s="22" t="str">
        <f t="shared" si="3"/>
        <v>Y</v>
      </c>
      <c r="Q5" s="22" t="str">
        <f t="shared" si="3"/>
        <v>Y</v>
      </c>
      <c r="R5" s="22" t="str">
        <f t="shared" si="3"/>
        <v>Y</v>
      </c>
      <c r="S5" s="22" t="str">
        <f t="shared" si="3"/>
        <v/>
      </c>
      <c r="T5" s="22" t="str">
        <f t="shared" si="3"/>
        <v/>
      </c>
      <c r="U5" s="22" t="str">
        <f t="shared" si="3"/>
        <v/>
      </c>
      <c r="V5" s="22" t="str">
        <f t="shared" si="3"/>
        <v/>
      </c>
      <c r="W5" s="22" t="str">
        <f t="shared" si="3"/>
        <v/>
      </c>
      <c r="X5" s="22" t="str">
        <f t="shared" si="3"/>
        <v/>
      </c>
      <c r="Y5" s="22" t="str">
        <f t="shared" si="3"/>
        <v/>
      </c>
      <c r="Z5" s="22" t="str">
        <f t="shared" si="3"/>
        <v/>
      </c>
      <c r="AA5" s="22" t="str">
        <f t="shared" si="3"/>
        <v/>
      </c>
      <c r="AB5" s="22" t="str">
        <f t="shared" si="3"/>
        <v/>
      </c>
      <c r="AC5" s="22" t="str">
        <f t="shared" si="3"/>
        <v/>
      </c>
      <c r="AD5" s="22" t="str">
        <f t="shared" si="3"/>
        <v/>
      </c>
      <c r="AE5" s="22" t="str">
        <f t="shared" si="3"/>
        <v/>
      </c>
      <c r="AF5" s="22" t="str">
        <f t="shared" si="3"/>
        <v/>
      </c>
      <c r="AG5" s="22" t="str">
        <f t="shared" si="3"/>
        <v/>
      </c>
      <c r="AH5" s="22" t="str">
        <f t="shared" si="3"/>
        <v/>
      </c>
      <c r="AI5" s="22" t="str">
        <f t="shared" si="3"/>
        <v/>
      </c>
      <c r="AJ5" s="22" t="str">
        <f t="shared" si="3"/>
        <v/>
      </c>
      <c r="AK5" s="22" t="str">
        <f t="shared" si="3"/>
        <v/>
      </c>
      <c r="AL5" s="22" t="str">
        <f t="shared" si="3"/>
        <v/>
      </c>
      <c r="AM5" s="22" t="str">
        <f t="shared" si="3"/>
        <v/>
      </c>
      <c r="AN5" s="22" t="str">
        <f t="shared" si="3"/>
        <v/>
      </c>
      <c r="AO5" s="22" t="str">
        <f t="shared" si="3"/>
        <v/>
      </c>
    </row>
    <row r="6" spans="1:41" ht="14.4" thickBot="1" x14ac:dyDescent="0.25">
      <c r="B6" s="74">
        <v>2</v>
      </c>
      <c r="C6" s="76" t="s">
        <v>35</v>
      </c>
      <c r="D6" s="18">
        <v>300</v>
      </c>
      <c r="E6" s="18">
        <v>5</v>
      </c>
      <c r="F6" s="29">
        <f>_xlfn.XLOOKUP(C6,'Per line'!B:B,'Per line'!G:G)</f>
        <v>1.2</v>
      </c>
      <c r="G6" s="31">
        <f>D6*E6*F6/1440</f>
        <v>1.25</v>
      </c>
      <c r="H6" s="23" t="s">
        <v>5</v>
      </c>
      <c r="I6" s="26">
        <f>J4+0.1</f>
        <v>45876.35</v>
      </c>
      <c r="J6" s="34">
        <f t="shared" si="2"/>
        <v>45877.599999999999</v>
      </c>
      <c r="K6" s="21" t="str">
        <f>IF(AND(K$3&gt;=$I6,K$3&lt;=$J6),"X","")</f>
        <v/>
      </c>
      <c r="L6" s="21" t="str">
        <f t="shared" ref="L6:AO6" si="4">IF(AND(L$3&gt;=$I6,L$3&lt;=$J6),"X","")</f>
        <v/>
      </c>
      <c r="M6" s="21" t="str">
        <f t="shared" si="4"/>
        <v/>
      </c>
      <c r="N6" s="21" t="str">
        <f t="shared" si="4"/>
        <v/>
      </c>
      <c r="O6" s="21" t="str">
        <f t="shared" si="4"/>
        <v/>
      </c>
      <c r="P6" s="21" t="str">
        <f t="shared" si="4"/>
        <v/>
      </c>
      <c r="Q6" s="21" t="str">
        <f t="shared" si="4"/>
        <v/>
      </c>
      <c r="R6" s="21" t="str">
        <f t="shared" si="4"/>
        <v>X</v>
      </c>
      <c r="S6" s="21" t="str">
        <f t="shared" si="4"/>
        <v/>
      </c>
      <c r="T6" s="21" t="str">
        <f t="shared" si="4"/>
        <v/>
      </c>
      <c r="U6" s="21" t="str">
        <f t="shared" si="4"/>
        <v/>
      </c>
      <c r="V6" s="21" t="str">
        <f t="shared" si="4"/>
        <v/>
      </c>
      <c r="W6" s="21" t="str">
        <f t="shared" si="4"/>
        <v/>
      </c>
      <c r="X6" s="21" t="str">
        <f t="shared" si="4"/>
        <v/>
      </c>
      <c r="Y6" s="21" t="str">
        <f t="shared" si="4"/>
        <v/>
      </c>
      <c r="Z6" s="21" t="str">
        <f t="shared" si="4"/>
        <v/>
      </c>
      <c r="AA6" s="21" t="str">
        <f t="shared" si="4"/>
        <v/>
      </c>
      <c r="AB6" s="21" t="str">
        <f t="shared" si="4"/>
        <v/>
      </c>
      <c r="AC6" s="21" t="str">
        <f t="shared" si="4"/>
        <v/>
      </c>
      <c r="AD6" s="21" t="str">
        <f t="shared" si="4"/>
        <v/>
      </c>
      <c r="AE6" s="21" t="str">
        <f t="shared" si="4"/>
        <v/>
      </c>
      <c r="AF6" s="21" t="str">
        <f t="shared" si="4"/>
        <v/>
      </c>
      <c r="AG6" s="21" t="str">
        <f t="shared" si="4"/>
        <v/>
      </c>
      <c r="AH6" s="21" t="str">
        <f t="shared" si="4"/>
        <v/>
      </c>
      <c r="AI6" s="21" t="str">
        <f t="shared" si="4"/>
        <v/>
      </c>
      <c r="AJ6" s="21" t="str">
        <f t="shared" si="4"/>
        <v/>
      </c>
      <c r="AK6" s="21" t="str">
        <f t="shared" si="4"/>
        <v/>
      </c>
      <c r="AL6" s="21" t="str">
        <f t="shared" si="4"/>
        <v/>
      </c>
      <c r="AM6" s="21" t="str">
        <f t="shared" si="4"/>
        <v/>
      </c>
      <c r="AN6" s="21" t="str">
        <f t="shared" si="4"/>
        <v/>
      </c>
      <c r="AO6" s="21" t="str">
        <f t="shared" si="4"/>
        <v/>
      </c>
    </row>
    <row r="7" spans="1:41" ht="14.4" thickBot="1" x14ac:dyDescent="0.25">
      <c r="B7" s="75"/>
      <c r="C7" s="77"/>
      <c r="D7" s="19">
        <v>300</v>
      </c>
      <c r="E7" s="19">
        <v>5</v>
      </c>
      <c r="F7" s="32">
        <f>G7*3600/E7/D7</f>
        <v>3.6</v>
      </c>
      <c r="G7" s="30">
        <v>1.5</v>
      </c>
      <c r="H7" s="36" t="s">
        <v>6</v>
      </c>
      <c r="I7" s="26">
        <f t="shared" ref="I7:I13" si="5">J5+0.1</f>
        <v>45877.299999999996</v>
      </c>
      <c r="J7" s="34">
        <f t="shared" si="2"/>
        <v>45878.799999999996</v>
      </c>
      <c r="K7" s="22" t="str">
        <f>IF(AND(K$3&gt;=$I7,K$3&lt;=$J7),"Y","")</f>
        <v/>
      </c>
      <c r="L7" s="22" t="str">
        <f t="shared" ref="L7:AO7" si="6">IF(AND(L$3&gt;=$I7,L$3&lt;=$J7),"Y","")</f>
        <v/>
      </c>
      <c r="M7" s="22" t="str">
        <f t="shared" si="6"/>
        <v/>
      </c>
      <c r="N7" s="22" t="str">
        <f t="shared" si="6"/>
        <v/>
      </c>
      <c r="O7" s="22" t="str">
        <f t="shared" si="6"/>
        <v/>
      </c>
      <c r="P7" s="22" t="str">
        <f t="shared" si="6"/>
        <v/>
      </c>
      <c r="Q7" s="22" t="str">
        <f t="shared" si="6"/>
        <v/>
      </c>
      <c r="R7" s="22" t="str">
        <f t="shared" si="6"/>
        <v/>
      </c>
      <c r="S7" s="22" t="str">
        <f t="shared" si="6"/>
        <v>Y</v>
      </c>
      <c r="T7" s="22" t="str">
        <f t="shared" si="6"/>
        <v/>
      </c>
      <c r="U7" s="22" t="str">
        <f t="shared" si="6"/>
        <v/>
      </c>
      <c r="V7" s="22" t="str">
        <f t="shared" si="6"/>
        <v/>
      </c>
      <c r="W7" s="22" t="str">
        <f t="shared" si="6"/>
        <v/>
      </c>
      <c r="X7" s="22" t="str">
        <f t="shared" si="6"/>
        <v/>
      </c>
      <c r="Y7" s="22" t="str">
        <f t="shared" si="6"/>
        <v/>
      </c>
      <c r="Z7" s="22" t="str">
        <f t="shared" si="6"/>
        <v/>
      </c>
      <c r="AA7" s="22" t="str">
        <f t="shared" si="6"/>
        <v/>
      </c>
      <c r="AB7" s="22" t="str">
        <f t="shared" si="6"/>
        <v/>
      </c>
      <c r="AC7" s="22" t="str">
        <f t="shared" si="6"/>
        <v/>
      </c>
      <c r="AD7" s="22" t="str">
        <f t="shared" si="6"/>
        <v/>
      </c>
      <c r="AE7" s="22" t="str">
        <f t="shared" si="6"/>
        <v/>
      </c>
      <c r="AF7" s="22" t="str">
        <f t="shared" si="6"/>
        <v/>
      </c>
      <c r="AG7" s="22" t="str">
        <f t="shared" si="6"/>
        <v/>
      </c>
      <c r="AH7" s="22" t="str">
        <f t="shared" si="6"/>
        <v/>
      </c>
      <c r="AI7" s="22" t="str">
        <f t="shared" si="6"/>
        <v/>
      </c>
      <c r="AJ7" s="22" t="str">
        <f t="shared" si="6"/>
        <v/>
      </c>
      <c r="AK7" s="22" t="str">
        <f t="shared" si="6"/>
        <v/>
      </c>
      <c r="AL7" s="22" t="str">
        <f t="shared" si="6"/>
        <v/>
      </c>
      <c r="AM7" s="22" t="str">
        <f t="shared" si="6"/>
        <v/>
      </c>
      <c r="AN7" s="22" t="str">
        <f t="shared" si="6"/>
        <v/>
      </c>
      <c r="AO7" s="22" t="str">
        <f t="shared" si="6"/>
        <v/>
      </c>
    </row>
    <row r="8" spans="1:41" ht="14.4" thickBot="1" x14ac:dyDescent="0.25">
      <c r="B8" s="74">
        <v>3</v>
      </c>
      <c r="C8" s="76" t="s">
        <v>36</v>
      </c>
      <c r="D8" s="18">
        <v>260</v>
      </c>
      <c r="E8" s="18">
        <v>10</v>
      </c>
      <c r="F8" s="29">
        <f>_xlfn.XLOOKUP(C8,'Per line'!B:B,'Per line'!G:G)</f>
        <v>0.3</v>
      </c>
      <c r="G8" s="31">
        <f>D8*E8*F8/1440</f>
        <v>0.54166666666666663</v>
      </c>
      <c r="H8" s="23" t="s">
        <v>5</v>
      </c>
      <c r="I8" s="26">
        <f t="shared" si="5"/>
        <v>45877.7</v>
      </c>
      <c r="J8" s="34">
        <f t="shared" si="2"/>
        <v>45878.241666666661</v>
      </c>
      <c r="K8" s="21" t="str">
        <f>IF(AND(K$3&gt;=$I8,K$3&lt;=$J8),"X","")</f>
        <v/>
      </c>
      <c r="L8" s="21" t="str">
        <f t="shared" ref="L8:AO8" si="7">IF(AND(L$3&gt;=$I8,L$3&lt;=$J8),"X","")</f>
        <v/>
      </c>
      <c r="M8" s="21" t="str">
        <f t="shared" si="7"/>
        <v/>
      </c>
      <c r="N8" s="21" t="str">
        <f t="shared" si="7"/>
        <v/>
      </c>
      <c r="O8" s="21" t="str">
        <f t="shared" si="7"/>
        <v/>
      </c>
      <c r="P8" s="21" t="str">
        <f t="shared" si="7"/>
        <v/>
      </c>
      <c r="Q8" s="21" t="str">
        <f t="shared" si="7"/>
        <v/>
      </c>
      <c r="R8" s="21" t="str">
        <f t="shared" si="7"/>
        <v/>
      </c>
      <c r="S8" s="21" t="str">
        <f t="shared" si="7"/>
        <v>X</v>
      </c>
      <c r="T8" s="21" t="str">
        <f t="shared" si="7"/>
        <v/>
      </c>
      <c r="U8" s="21" t="str">
        <f t="shared" si="7"/>
        <v/>
      </c>
      <c r="V8" s="21" t="str">
        <f t="shared" si="7"/>
        <v/>
      </c>
      <c r="W8" s="21" t="str">
        <f t="shared" si="7"/>
        <v/>
      </c>
      <c r="X8" s="21" t="str">
        <f t="shared" si="7"/>
        <v/>
      </c>
      <c r="Y8" s="21" t="str">
        <f t="shared" si="7"/>
        <v/>
      </c>
      <c r="Z8" s="21" t="str">
        <f t="shared" si="7"/>
        <v/>
      </c>
      <c r="AA8" s="21" t="str">
        <f t="shared" si="7"/>
        <v/>
      </c>
      <c r="AB8" s="21" t="str">
        <f t="shared" si="7"/>
        <v/>
      </c>
      <c r="AC8" s="21" t="str">
        <f t="shared" si="7"/>
        <v/>
      </c>
      <c r="AD8" s="21" t="str">
        <f t="shared" si="7"/>
        <v/>
      </c>
      <c r="AE8" s="21" t="str">
        <f t="shared" si="7"/>
        <v/>
      </c>
      <c r="AF8" s="21" t="str">
        <f t="shared" si="7"/>
        <v/>
      </c>
      <c r="AG8" s="21" t="str">
        <f t="shared" si="7"/>
        <v/>
      </c>
      <c r="AH8" s="21" t="str">
        <f t="shared" si="7"/>
        <v/>
      </c>
      <c r="AI8" s="21" t="str">
        <f t="shared" si="7"/>
        <v/>
      </c>
      <c r="AJ8" s="21" t="str">
        <f t="shared" si="7"/>
        <v/>
      </c>
      <c r="AK8" s="21" t="str">
        <f t="shared" si="7"/>
        <v/>
      </c>
      <c r="AL8" s="21" t="str">
        <f t="shared" si="7"/>
        <v/>
      </c>
      <c r="AM8" s="21" t="str">
        <f t="shared" si="7"/>
        <v/>
      </c>
      <c r="AN8" s="21" t="str">
        <f t="shared" si="7"/>
        <v/>
      </c>
      <c r="AO8" s="21" t="str">
        <f t="shared" si="7"/>
        <v/>
      </c>
    </row>
    <row r="9" spans="1:41" ht="14.4" thickBot="1" x14ac:dyDescent="0.25">
      <c r="B9" s="75"/>
      <c r="C9" s="77"/>
      <c r="D9" s="19">
        <v>280</v>
      </c>
      <c r="E9" s="19">
        <v>12</v>
      </c>
      <c r="F9" s="32">
        <f>G9*3600/E9/D9</f>
        <v>1.0714285714285714</v>
      </c>
      <c r="G9" s="30">
        <v>1</v>
      </c>
      <c r="H9" s="36" t="s">
        <v>6</v>
      </c>
      <c r="I9" s="26">
        <f t="shared" si="5"/>
        <v>45878.899999999994</v>
      </c>
      <c r="J9" s="34">
        <f t="shared" si="2"/>
        <v>45879.899999999994</v>
      </c>
      <c r="K9" s="22" t="str">
        <f>IF(AND(K$3&gt;=$I9,K$3&lt;=$J9),"Y","")</f>
        <v/>
      </c>
      <c r="L9" s="22" t="str">
        <f t="shared" ref="L9:AO9" si="8">IF(AND(L$3&gt;=$I9,L$3&lt;=$J9),"Y","")</f>
        <v/>
      </c>
      <c r="M9" s="22" t="str">
        <f t="shared" si="8"/>
        <v/>
      </c>
      <c r="N9" s="22" t="str">
        <f t="shared" si="8"/>
        <v/>
      </c>
      <c r="O9" s="22" t="str">
        <f t="shared" si="8"/>
        <v/>
      </c>
      <c r="P9" s="22" t="str">
        <f t="shared" si="8"/>
        <v/>
      </c>
      <c r="Q9" s="22" t="str">
        <f t="shared" si="8"/>
        <v/>
      </c>
      <c r="R9" s="22" t="str">
        <f t="shared" si="8"/>
        <v/>
      </c>
      <c r="S9" s="22" t="str">
        <f t="shared" si="8"/>
        <v/>
      </c>
      <c r="T9" s="22" t="str">
        <f t="shared" si="8"/>
        <v>Y</v>
      </c>
      <c r="U9" s="22" t="str">
        <f t="shared" si="8"/>
        <v/>
      </c>
      <c r="V9" s="22" t="str">
        <f t="shared" si="8"/>
        <v/>
      </c>
      <c r="W9" s="22" t="str">
        <f t="shared" si="8"/>
        <v/>
      </c>
      <c r="X9" s="22" t="str">
        <f t="shared" si="8"/>
        <v/>
      </c>
      <c r="Y9" s="22" t="str">
        <f t="shared" si="8"/>
        <v/>
      </c>
      <c r="Z9" s="22" t="str">
        <f t="shared" si="8"/>
        <v/>
      </c>
      <c r="AA9" s="22" t="str">
        <f t="shared" si="8"/>
        <v/>
      </c>
      <c r="AB9" s="22" t="str">
        <f t="shared" si="8"/>
        <v/>
      </c>
      <c r="AC9" s="22" t="str">
        <f t="shared" si="8"/>
        <v/>
      </c>
      <c r="AD9" s="22" t="str">
        <f t="shared" si="8"/>
        <v/>
      </c>
      <c r="AE9" s="22" t="str">
        <f t="shared" si="8"/>
        <v/>
      </c>
      <c r="AF9" s="22" t="str">
        <f t="shared" si="8"/>
        <v/>
      </c>
      <c r="AG9" s="22" t="str">
        <f t="shared" si="8"/>
        <v/>
      </c>
      <c r="AH9" s="22" t="str">
        <f t="shared" si="8"/>
        <v/>
      </c>
      <c r="AI9" s="22" t="str">
        <f t="shared" si="8"/>
        <v/>
      </c>
      <c r="AJ9" s="22" t="str">
        <f t="shared" si="8"/>
        <v/>
      </c>
      <c r="AK9" s="22" t="str">
        <f t="shared" si="8"/>
        <v/>
      </c>
      <c r="AL9" s="22" t="str">
        <f t="shared" si="8"/>
        <v/>
      </c>
      <c r="AM9" s="22" t="str">
        <f t="shared" si="8"/>
        <v/>
      </c>
      <c r="AN9" s="22" t="str">
        <f t="shared" si="8"/>
        <v/>
      </c>
      <c r="AO9" s="22" t="str">
        <f t="shared" si="8"/>
        <v/>
      </c>
    </row>
    <row r="10" spans="1:41" ht="14.4" thickBot="1" x14ac:dyDescent="0.25">
      <c r="B10" s="74">
        <v>4</v>
      </c>
      <c r="C10" s="76" t="s">
        <v>37</v>
      </c>
      <c r="D10" s="18">
        <v>3000</v>
      </c>
      <c r="E10" s="18">
        <v>2</v>
      </c>
      <c r="F10" s="29">
        <f>_xlfn.XLOOKUP(C10,'Per line'!B:B,'Per line'!G:G)</f>
        <v>0.17142857142857143</v>
      </c>
      <c r="G10" s="31">
        <f>D10*E10*F10/1440</f>
        <v>0.7142857142857143</v>
      </c>
      <c r="H10" s="23" t="s">
        <v>5</v>
      </c>
      <c r="I10" s="26">
        <f t="shared" si="5"/>
        <v>45878.34166666666</v>
      </c>
      <c r="J10" s="34">
        <f t="shared" si="2"/>
        <v>45879.055952380942</v>
      </c>
      <c r="K10" s="21" t="str">
        <f>IF(AND(K$3&gt;=$I10,K$3&lt;=$J10),"X","")</f>
        <v/>
      </c>
      <c r="L10" s="21" t="str">
        <f t="shared" ref="L10:AO10" si="9">IF(AND(L$3&gt;=$I10,L$3&lt;=$J10),"X","")</f>
        <v/>
      </c>
      <c r="M10" s="21" t="str">
        <f t="shared" si="9"/>
        <v/>
      </c>
      <c r="N10" s="21" t="str">
        <f t="shared" si="9"/>
        <v/>
      </c>
      <c r="O10" s="21" t="str">
        <f t="shared" si="9"/>
        <v/>
      </c>
      <c r="P10" s="21" t="str">
        <f t="shared" si="9"/>
        <v/>
      </c>
      <c r="Q10" s="21" t="str">
        <f t="shared" si="9"/>
        <v/>
      </c>
      <c r="R10" s="21" t="str">
        <f t="shared" si="9"/>
        <v/>
      </c>
      <c r="S10" s="21" t="str">
        <f t="shared" si="9"/>
        <v/>
      </c>
      <c r="T10" s="21" t="str">
        <f t="shared" si="9"/>
        <v>X</v>
      </c>
      <c r="U10" s="21" t="str">
        <f t="shared" si="9"/>
        <v/>
      </c>
      <c r="V10" s="21" t="str">
        <f t="shared" si="9"/>
        <v/>
      </c>
      <c r="W10" s="21" t="str">
        <f t="shared" si="9"/>
        <v/>
      </c>
      <c r="X10" s="21" t="str">
        <f t="shared" si="9"/>
        <v/>
      </c>
      <c r="Y10" s="21" t="str">
        <f t="shared" si="9"/>
        <v/>
      </c>
      <c r="Z10" s="21" t="str">
        <f t="shared" si="9"/>
        <v/>
      </c>
      <c r="AA10" s="21" t="str">
        <f t="shared" si="9"/>
        <v/>
      </c>
      <c r="AB10" s="21" t="str">
        <f t="shared" si="9"/>
        <v/>
      </c>
      <c r="AC10" s="21" t="str">
        <f t="shared" si="9"/>
        <v/>
      </c>
      <c r="AD10" s="21" t="str">
        <f t="shared" si="9"/>
        <v/>
      </c>
      <c r="AE10" s="21" t="str">
        <f t="shared" si="9"/>
        <v/>
      </c>
      <c r="AF10" s="21" t="str">
        <f t="shared" si="9"/>
        <v/>
      </c>
      <c r="AG10" s="21" t="str">
        <f t="shared" si="9"/>
        <v/>
      </c>
      <c r="AH10" s="21" t="str">
        <f t="shared" si="9"/>
        <v/>
      </c>
      <c r="AI10" s="21" t="str">
        <f t="shared" si="9"/>
        <v/>
      </c>
      <c r="AJ10" s="21" t="str">
        <f t="shared" si="9"/>
        <v/>
      </c>
      <c r="AK10" s="21" t="str">
        <f t="shared" si="9"/>
        <v/>
      </c>
      <c r="AL10" s="21" t="str">
        <f t="shared" si="9"/>
        <v/>
      </c>
      <c r="AM10" s="21" t="str">
        <f t="shared" si="9"/>
        <v/>
      </c>
      <c r="AN10" s="21" t="str">
        <f t="shared" si="9"/>
        <v/>
      </c>
      <c r="AO10" s="21" t="str">
        <f t="shared" si="9"/>
        <v/>
      </c>
    </row>
    <row r="11" spans="1:41" ht="14.4" thickBot="1" x14ac:dyDescent="0.25">
      <c r="B11" s="75"/>
      <c r="C11" s="77"/>
      <c r="D11" s="19">
        <v>2700</v>
      </c>
      <c r="E11" s="19">
        <v>2</v>
      </c>
      <c r="F11" s="32">
        <f>G11*3600/E11/D11</f>
        <v>0.33333333333333331</v>
      </c>
      <c r="G11" s="30">
        <v>0.5</v>
      </c>
      <c r="H11" s="36" t="s">
        <v>6</v>
      </c>
      <c r="I11" s="26">
        <f t="shared" si="5"/>
        <v>45879.999999999993</v>
      </c>
      <c r="J11" s="34">
        <f t="shared" si="2"/>
        <v>45880.499999999993</v>
      </c>
      <c r="K11" s="22" t="str">
        <f>IF(AND(K$3&gt;=$I11,K$3&lt;=$J11),"Y","")</f>
        <v/>
      </c>
      <c r="L11" s="22" t="str">
        <f t="shared" ref="L11:AO11" si="10">IF(AND(L$3&gt;=$I11,L$3&lt;=$J11),"Y","")</f>
        <v/>
      </c>
      <c r="M11" s="22" t="str">
        <f t="shared" si="10"/>
        <v/>
      </c>
      <c r="N11" s="22" t="str">
        <f t="shared" si="10"/>
        <v/>
      </c>
      <c r="O11" s="22" t="str">
        <f t="shared" si="10"/>
        <v/>
      </c>
      <c r="P11" s="22" t="str">
        <f t="shared" si="10"/>
        <v/>
      </c>
      <c r="Q11" s="22" t="str">
        <f t="shared" si="10"/>
        <v/>
      </c>
      <c r="R11" s="22" t="str">
        <f t="shared" si="10"/>
        <v/>
      </c>
      <c r="S11" s="22" t="str">
        <f t="shared" si="10"/>
        <v/>
      </c>
      <c r="T11" s="22" t="str">
        <f t="shared" si="10"/>
        <v/>
      </c>
      <c r="U11" s="22" t="str">
        <f t="shared" si="10"/>
        <v>Y</v>
      </c>
      <c r="V11" s="22" t="str">
        <f t="shared" si="10"/>
        <v/>
      </c>
      <c r="W11" s="22" t="str">
        <f t="shared" si="10"/>
        <v/>
      </c>
      <c r="X11" s="22" t="str">
        <f t="shared" si="10"/>
        <v/>
      </c>
      <c r="Y11" s="22" t="str">
        <f t="shared" si="10"/>
        <v/>
      </c>
      <c r="Z11" s="22" t="str">
        <f t="shared" si="10"/>
        <v/>
      </c>
      <c r="AA11" s="22" t="str">
        <f t="shared" si="10"/>
        <v/>
      </c>
      <c r="AB11" s="22" t="str">
        <f t="shared" si="10"/>
        <v/>
      </c>
      <c r="AC11" s="22" t="str">
        <f t="shared" si="10"/>
        <v/>
      </c>
      <c r="AD11" s="22" t="str">
        <f t="shared" si="10"/>
        <v/>
      </c>
      <c r="AE11" s="22" t="str">
        <f t="shared" si="10"/>
        <v/>
      </c>
      <c r="AF11" s="22" t="str">
        <f t="shared" si="10"/>
        <v/>
      </c>
      <c r="AG11" s="22" t="str">
        <f t="shared" si="10"/>
        <v/>
      </c>
      <c r="AH11" s="22" t="str">
        <f t="shared" si="10"/>
        <v/>
      </c>
      <c r="AI11" s="22" t="str">
        <f t="shared" si="10"/>
        <v/>
      </c>
      <c r="AJ11" s="22" t="str">
        <f t="shared" si="10"/>
        <v/>
      </c>
      <c r="AK11" s="22" t="str">
        <f t="shared" si="10"/>
        <v/>
      </c>
      <c r="AL11" s="22" t="str">
        <f t="shared" si="10"/>
        <v/>
      </c>
      <c r="AM11" s="22" t="str">
        <f t="shared" si="10"/>
        <v/>
      </c>
      <c r="AN11" s="22" t="str">
        <f t="shared" si="10"/>
        <v/>
      </c>
      <c r="AO11" s="22" t="str">
        <f t="shared" si="10"/>
        <v/>
      </c>
    </row>
    <row r="12" spans="1:41" ht="14.4" thickBot="1" x14ac:dyDescent="0.25">
      <c r="B12" s="78">
        <v>5</v>
      </c>
      <c r="C12" s="76" t="s">
        <v>38</v>
      </c>
      <c r="D12" s="20">
        <v>10000</v>
      </c>
      <c r="E12" s="20">
        <v>3</v>
      </c>
      <c r="F12" s="29">
        <f>_xlfn.XLOOKUP(C12,'Per line'!B:B,'Per line'!G:G)</f>
        <v>0.06</v>
      </c>
      <c r="G12" s="31">
        <f>D12*E12*F12/1440</f>
        <v>1.25</v>
      </c>
      <c r="H12" s="23" t="s">
        <v>5</v>
      </c>
      <c r="I12" s="26">
        <f t="shared" si="5"/>
        <v>45879.155952380941</v>
      </c>
      <c r="J12" s="34">
        <f t="shared" si="2"/>
        <v>45880.405952380941</v>
      </c>
      <c r="K12" s="21" t="str">
        <f>IF(AND(K$3&gt;=$I12,K$3&lt;=$J12),"X","")</f>
        <v/>
      </c>
      <c r="L12" s="21" t="str">
        <f t="shared" ref="L12:AO12" si="11">IF(AND(L$3&gt;=$I12,L$3&lt;=$J12),"X","")</f>
        <v/>
      </c>
      <c r="M12" s="21" t="str">
        <f t="shared" si="11"/>
        <v/>
      </c>
      <c r="N12" s="21" t="str">
        <f t="shared" si="11"/>
        <v/>
      </c>
      <c r="O12" s="21" t="str">
        <f t="shared" si="11"/>
        <v/>
      </c>
      <c r="P12" s="21" t="str">
        <f t="shared" si="11"/>
        <v/>
      </c>
      <c r="Q12" s="21" t="str">
        <f t="shared" si="11"/>
        <v/>
      </c>
      <c r="R12" s="21" t="str">
        <f t="shared" si="11"/>
        <v/>
      </c>
      <c r="S12" s="21" t="str">
        <f t="shared" si="11"/>
        <v/>
      </c>
      <c r="T12" s="21" t="str">
        <f t="shared" si="11"/>
        <v/>
      </c>
      <c r="U12" s="21" t="str">
        <f t="shared" si="11"/>
        <v>X</v>
      </c>
      <c r="V12" s="21" t="str">
        <f t="shared" si="11"/>
        <v/>
      </c>
      <c r="W12" s="21" t="str">
        <f t="shared" si="11"/>
        <v/>
      </c>
      <c r="X12" s="21" t="str">
        <f t="shared" si="11"/>
        <v/>
      </c>
      <c r="Y12" s="21" t="str">
        <f t="shared" si="11"/>
        <v/>
      </c>
      <c r="Z12" s="21" t="str">
        <f t="shared" si="11"/>
        <v/>
      </c>
      <c r="AA12" s="21" t="str">
        <f t="shared" si="11"/>
        <v/>
      </c>
      <c r="AB12" s="21" t="str">
        <f t="shared" si="11"/>
        <v/>
      </c>
      <c r="AC12" s="21" t="str">
        <f t="shared" si="11"/>
        <v/>
      </c>
      <c r="AD12" s="21" t="str">
        <f t="shared" si="11"/>
        <v/>
      </c>
      <c r="AE12" s="21" t="str">
        <f t="shared" si="11"/>
        <v/>
      </c>
      <c r="AF12" s="21" t="str">
        <f t="shared" si="11"/>
        <v/>
      </c>
      <c r="AG12" s="21" t="str">
        <f t="shared" si="11"/>
        <v/>
      </c>
      <c r="AH12" s="21" t="str">
        <f t="shared" si="11"/>
        <v/>
      </c>
      <c r="AI12" s="21" t="str">
        <f t="shared" si="11"/>
        <v/>
      </c>
      <c r="AJ12" s="21" t="str">
        <f t="shared" si="11"/>
        <v/>
      </c>
      <c r="AK12" s="21" t="str">
        <f t="shared" si="11"/>
        <v/>
      </c>
      <c r="AL12" s="21" t="str">
        <f t="shared" si="11"/>
        <v/>
      </c>
      <c r="AM12" s="21" t="str">
        <f t="shared" si="11"/>
        <v/>
      </c>
      <c r="AN12" s="21" t="str">
        <f t="shared" si="11"/>
        <v/>
      </c>
      <c r="AO12" s="21" t="str">
        <f t="shared" si="11"/>
        <v/>
      </c>
    </row>
    <row r="13" spans="1:41" ht="14.4" thickBot="1" x14ac:dyDescent="0.25">
      <c r="B13" s="75"/>
      <c r="C13" s="77"/>
      <c r="D13" s="19">
        <v>8500</v>
      </c>
      <c r="E13" s="19">
        <v>2</v>
      </c>
      <c r="F13" s="32">
        <f>G13*3600/E13/D13</f>
        <v>0.21176470588235294</v>
      </c>
      <c r="G13" s="30">
        <v>1</v>
      </c>
      <c r="H13" s="36" t="s">
        <v>6</v>
      </c>
      <c r="I13" s="27">
        <f t="shared" si="5"/>
        <v>45880.599999999991</v>
      </c>
      <c r="J13" s="35">
        <f t="shared" si="2"/>
        <v>45881.599999999991</v>
      </c>
      <c r="K13" s="22" t="str">
        <f>IF(AND(K$3&gt;=$I13,K$3&lt;=$J13),"Y","")</f>
        <v/>
      </c>
      <c r="L13" s="22" t="str">
        <f t="shared" ref="L13:AO13" si="12">IF(AND(L$3&gt;=$I13,L$3&lt;=$J13),"Y","")</f>
        <v/>
      </c>
      <c r="M13" s="22" t="str">
        <f t="shared" si="12"/>
        <v/>
      </c>
      <c r="N13" s="22" t="str">
        <f t="shared" si="12"/>
        <v/>
      </c>
      <c r="O13" s="22" t="str">
        <f t="shared" si="12"/>
        <v/>
      </c>
      <c r="P13" s="22" t="str">
        <f t="shared" si="12"/>
        <v/>
      </c>
      <c r="Q13" s="22" t="str">
        <f t="shared" si="12"/>
        <v/>
      </c>
      <c r="R13" s="22" t="str">
        <f t="shared" si="12"/>
        <v/>
      </c>
      <c r="S13" s="22" t="str">
        <f t="shared" si="12"/>
        <v/>
      </c>
      <c r="T13" s="22" t="str">
        <f t="shared" si="12"/>
        <v/>
      </c>
      <c r="U13" s="22" t="str">
        <f t="shared" si="12"/>
        <v/>
      </c>
      <c r="V13" s="22" t="str">
        <f t="shared" si="12"/>
        <v>Y</v>
      </c>
      <c r="W13" s="22" t="str">
        <f t="shared" si="12"/>
        <v/>
      </c>
      <c r="X13" s="22" t="str">
        <f t="shared" si="12"/>
        <v/>
      </c>
      <c r="Y13" s="22" t="str">
        <f t="shared" si="12"/>
        <v/>
      </c>
      <c r="Z13" s="22" t="str">
        <f t="shared" si="12"/>
        <v/>
      </c>
      <c r="AA13" s="22" t="str">
        <f t="shared" si="12"/>
        <v/>
      </c>
      <c r="AB13" s="22" t="str">
        <f t="shared" si="12"/>
        <v/>
      </c>
      <c r="AC13" s="22" t="str">
        <f t="shared" si="12"/>
        <v/>
      </c>
      <c r="AD13" s="22" t="str">
        <f t="shared" si="12"/>
        <v/>
      </c>
      <c r="AE13" s="22" t="str">
        <f t="shared" si="12"/>
        <v/>
      </c>
      <c r="AF13" s="22" t="str">
        <f t="shared" si="12"/>
        <v/>
      </c>
      <c r="AG13" s="22" t="str">
        <f t="shared" si="12"/>
        <v/>
      </c>
      <c r="AH13" s="22" t="str">
        <f t="shared" si="12"/>
        <v/>
      </c>
      <c r="AI13" s="22" t="str">
        <f t="shared" si="12"/>
        <v/>
      </c>
      <c r="AJ13" s="22" t="str">
        <f t="shared" si="12"/>
        <v/>
      </c>
      <c r="AK13" s="22" t="str">
        <f t="shared" si="12"/>
        <v/>
      </c>
      <c r="AL13" s="22" t="str">
        <f t="shared" si="12"/>
        <v/>
      </c>
      <c r="AM13" s="22" t="str">
        <f t="shared" si="12"/>
        <v/>
      </c>
      <c r="AN13" s="22" t="str">
        <f t="shared" si="12"/>
        <v/>
      </c>
      <c r="AO13" s="22" t="str">
        <f t="shared" si="12"/>
        <v/>
      </c>
    </row>
    <row r="16" spans="1:41" x14ac:dyDescent="0.2">
      <c r="A16" s="14" t="s">
        <v>16</v>
      </c>
    </row>
    <row r="17" spans="1:41" ht="10.8" thickBot="1" x14ac:dyDescent="0.25"/>
    <row r="18" spans="1:41" ht="10.199999999999999" customHeight="1" x14ac:dyDescent="0.2">
      <c r="A18" s="59" t="s">
        <v>26</v>
      </c>
      <c r="B18" s="60"/>
    </row>
    <row r="19" spans="1:41" ht="19.2" customHeight="1" thickBot="1" x14ac:dyDescent="0.25">
      <c r="A19" s="61"/>
      <c r="B19" s="62"/>
    </row>
    <row r="20" spans="1:41" ht="46.8" customHeight="1" thickBot="1" x14ac:dyDescent="0.25">
      <c r="B20" s="37" t="s">
        <v>8</v>
      </c>
      <c r="C20" s="38" t="s">
        <v>9</v>
      </c>
      <c r="D20" s="39" t="s">
        <v>0</v>
      </c>
      <c r="E20" s="38" t="s">
        <v>14</v>
      </c>
      <c r="F20" s="40" t="s">
        <v>15</v>
      </c>
      <c r="G20" s="40" t="s">
        <v>10</v>
      </c>
      <c r="H20" s="39" t="s">
        <v>13</v>
      </c>
      <c r="I20" s="38" t="s">
        <v>11</v>
      </c>
      <c r="J20" s="38" t="s">
        <v>12</v>
      </c>
      <c r="K20" s="24">
        <f>I21</f>
        <v>45870</v>
      </c>
      <c r="L20" s="16">
        <f>K20+1</f>
        <v>45871</v>
      </c>
      <c r="M20" s="16">
        <f t="shared" ref="M20" si="13">L20+1</f>
        <v>45872</v>
      </c>
      <c r="N20" s="16">
        <f t="shared" ref="N20" si="14">M20+1</f>
        <v>45873</v>
      </c>
      <c r="O20" s="16">
        <f t="shared" ref="O20" si="15">N20+1</f>
        <v>45874</v>
      </c>
      <c r="P20" s="16">
        <f t="shared" ref="P20" si="16">O20+1</f>
        <v>45875</v>
      </c>
      <c r="Q20" s="16">
        <f t="shared" ref="Q20" si="17">P20+1</f>
        <v>45876</v>
      </c>
      <c r="R20" s="16">
        <f t="shared" ref="R20" si="18">Q20+1</f>
        <v>45877</v>
      </c>
      <c r="S20" s="16">
        <f t="shared" ref="S20" si="19">R20+1</f>
        <v>45878</v>
      </c>
      <c r="T20" s="16">
        <f t="shared" ref="T20" si="20">S20+1</f>
        <v>45879</v>
      </c>
      <c r="U20" s="16">
        <f t="shared" ref="U20" si="21">T20+1</f>
        <v>45880</v>
      </c>
      <c r="V20" s="16">
        <f t="shared" ref="V20" si="22">U20+1</f>
        <v>45881</v>
      </c>
      <c r="W20" s="16">
        <f t="shared" ref="W20" si="23">V20+1</f>
        <v>45882</v>
      </c>
      <c r="X20" s="16">
        <f t="shared" ref="X20" si="24">W20+1</f>
        <v>45883</v>
      </c>
      <c r="Y20" s="16">
        <f t="shared" ref="Y20" si="25">X20+1</f>
        <v>45884</v>
      </c>
      <c r="Z20" s="16">
        <f t="shared" ref="Z20" si="26">Y20+1</f>
        <v>45885</v>
      </c>
      <c r="AA20" s="16">
        <f t="shared" ref="AA20" si="27">Z20+1</f>
        <v>45886</v>
      </c>
      <c r="AB20" s="16">
        <f t="shared" ref="AB20" si="28">AA20+1</f>
        <v>45887</v>
      </c>
      <c r="AC20" s="16">
        <f t="shared" ref="AC20" si="29">AB20+1</f>
        <v>45888</v>
      </c>
      <c r="AD20" s="16">
        <f t="shared" ref="AD20" si="30">AC20+1</f>
        <v>45889</v>
      </c>
      <c r="AE20" s="16">
        <f t="shared" ref="AE20" si="31">AD20+1</f>
        <v>45890</v>
      </c>
      <c r="AF20" s="16">
        <f t="shared" ref="AF20" si="32">AE20+1</f>
        <v>45891</v>
      </c>
      <c r="AG20" s="16">
        <f t="shared" ref="AG20" si="33">AF20+1</f>
        <v>45892</v>
      </c>
      <c r="AH20" s="16">
        <f t="shared" ref="AH20" si="34">AG20+1</f>
        <v>45893</v>
      </c>
      <c r="AI20" s="16">
        <f t="shared" ref="AI20" si="35">AH20+1</f>
        <v>45894</v>
      </c>
      <c r="AJ20" s="16">
        <f t="shared" ref="AJ20" si="36">AI20+1</f>
        <v>45895</v>
      </c>
      <c r="AK20" s="16">
        <f t="shared" ref="AK20" si="37">AJ20+1</f>
        <v>45896</v>
      </c>
      <c r="AL20" s="16">
        <f t="shared" ref="AL20" si="38">AK20+1</f>
        <v>45897</v>
      </c>
      <c r="AM20" s="16">
        <f t="shared" ref="AM20" si="39">AL20+1</f>
        <v>45898</v>
      </c>
      <c r="AN20" s="16">
        <f t="shared" ref="AN20" si="40">AM20+1</f>
        <v>45899</v>
      </c>
      <c r="AO20" s="17">
        <f t="shared" ref="AO20" si="41">AN20+1</f>
        <v>45900</v>
      </c>
    </row>
    <row r="21" spans="1:41" ht="14.4" thickBot="1" x14ac:dyDescent="0.25">
      <c r="B21" s="74">
        <v>1</v>
      </c>
      <c r="C21" s="76" t="s">
        <v>34</v>
      </c>
      <c r="D21" s="18">
        <v>200</v>
      </c>
      <c r="E21" s="18">
        <v>3</v>
      </c>
      <c r="F21" s="29">
        <f>_xlfn.XLOOKUP(C21,'Per line'!B:B,'Per line'!G:G)</f>
        <v>6</v>
      </c>
      <c r="G21" s="31">
        <f>D21*E21*F21/1440</f>
        <v>2.5</v>
      </c>
      <c r="H21" s="23" t="s">
        <v>5</v>
      </c>
      <c r="I21" s="25">
        <v>45870</v>
      </c>
      <c r="J21" s="33">
        <f t="shared" ref="J21:J30" si="42">I21+G21</f>
        <v>45872.5</v>
      </c>
      <c r="K21" s="21" t="str">
        <f>IF(AND(K$20&gt;=$I21,K$20&lt;=$J21),"X","")</f>
        <v>X</v>
      </c>
      <c r="L21" s="21" t="str">
        <f t="shared" ref="L21:AO21" si="43">IF(AND(L$20&gt;=$I21,L$20&lt;=$J21),"X","")</f>
        <v>X</v>
      </c>
      <c r="M21" s="21" t="str">
        <f t="shared" si="43"/>
        <v>X</v>
      </c>
      <c r="N21" s="21" t="str">
        <f t="shared" si="43"/>
        <v/>
      </c>
      <c r="O21" s="21" t="str">
        <f t="shared" si="43"/>
        <v/>
      </c>
      <c r="P21" s="21" t="str">
        <f t="shared" si="43"/>
        <v/>
      </c>
      <c r="Q21" s="21" t="str">
        <f t="shared" si="43"/>
        <v/>
      </c>
      <c r="R21" s="21" t="str">
        <f t="shared" si="43"/>
        <v/>
      </c>
      <c r="S21" s="21" t="str">
        <f t="shared" si="43"/>
        <v/>
      </c>
      <c r="T21" s="21" t="str">
        <f t="shared" si="43"/>
        <v/>
      </c>
      <c r="U21" s="21" t="str">
        <f t="shared" si="43"/>
        <v/>
      </c>
      <c r="V21" s="21" t="str">
        <f t="shared" si="43"/>
        <v/>
      </c>
      <c r="W21" s="21" t="str">
        <f t="shared" si="43"/>
        <v/>
      </c>
      <c r="X21" s="21" t="str">
        <f t="shared" si="43"/>
        <v/>
      </c>
      <c r="Y21" s="21" t="str">
        <f t="shared" si="43"/>
        <v/>
      </c>
      <c r="Z21" s="21" t="str">
        <f t="shared" si="43"/>
        <v/>
      </c>
      <c r="AA21" s="21" t="str">
        <f t="shared" si="43"/>
        <v/>
      </c>
      <c r="AB21" s="21" t="str">
        <f t="shared" si="43"/>
        <v/>
      </c>
      <c r="AC21" s="21" t="str">
        <f t="shared" si="43"/>
        <v/>
      </c>
      <c r="AD21" s="21" t="str">
        <f t="shared" si="43"/>
        <v/>
      </c>
      <c r="AE21" s="21" t="str">
        <f t="shared" si="43"/>
        <v/>
      </c>
      <c r="AF21" s="21" t="str">
        <f t="shared" si="43"/>
        <v/>
      </c>
      <c r="AG21" s="21" t="str">
        <f t="shared" si="43"/>
        <v/>
      </c>
      <c r="AH21" s="21" t="str">
        <f t="shared" si="43"/>
        <v/>
      </c>
      <c r="AI21" s="21" t="str">
        <f t="shared" si="43"/>
        <v/>
      </c>
      <c r="AJ21" s="21" t="str">
        <f t="shared" si="43"/>
        <v/>
      </c>
      <c r="AK21" s="21" t="str">
        <f t="shared" si="43"/>
        <v/>
      </c>
      <c r="AL21" s="21" t="str">
        <f t="shared" si="43"/>
        <v/>
      </c>
      <c r="AM21" s="21" t="str">
        <f t="shared" si="43"/>
        <v/>
      </c>
      <c r="AN21" s="21" t="str">
        <f t="shared" si="43"/>
        <v/>
      </c>
      <c r="AO21" s="21" t="str">
        <f t="shared" si="43"/>
        <v/>
      </c>
    </row>
    <row r="22" spans="1:41" ht="14.4" thickBot="1" x14ac:dyDescent="0.25">
      <c r="B22" s="75"/>
      <c r="C22" s="77"/>
      <c r="D22" s="19">
        <v>180</v>
      </c>
      <c r="E22" s="19">
        <v>5</v>
      </c>
      <c r="F22" s="32">
        <f>G22*3600/E22/D22</f>
        <v>8</v>
      </c>
      <c r="G22" s="30">
        <v>2</v>
      </c>
      <c r="H22" s="36" t="s">
        <v>6</v>
      </c>
      <c r="I22" s="26">
        <v>45870</v>
      </c>
      <c r="J22" s="34">
        <f t="shared" si="42"/>
        <v>45872</v>
      </c>
      <c r="K22" s="22" t="str">
        <f>IF(AND(K$20&gt;=$I22,K$20&lt;=$J22),"Y","")</f>
        <v>Y</v>
      </c>
      <c r="L22" s="22" t="str">
        <f t="shared" ref="L22:AO22" si="44">IF(AND(L$20&gt;=$I22,L$20&lt;=$J22),"Y","")</f>
        <v>Y</v>
      </c>
      <c r="M22" s="22" t="str">
        <f t="shared" si="44"/>
        <v>Y</v>
      </c>
      <c r="N22" s="22" t="str">
        <f t="shared" si="44"/>
        <v/>
      </c>
      <c r="O22" s="22" t="str">
        <f t="shared" si="44"/>
        <v/>
      </c>
      <c r="P22" s="22" t="str">
        <f t="shared" si="44"/>
        <v/>
      </c>
      <c r="Q22" s="22" t="str">
        <f t="shared" si="44"/>
        <v/>
      </c>
      <c r="R22" s="22" t="str">
        <f t="shared" si="44"/>
        <v/>
      </c>
      <c r="S22" s="22" t="str">
        <f t="shared" si="44"/>
        <v/>
      </c>
      <c r="T22" s="22" t="str">
        <f t="shared" si="44"/>
        <v/>
      </c>
      <c r="U22" s="22" t="str">
        <f t="shared" si="44"/>
        <v/>
      </c>
      <c r="V22" s="22" t="str">
        <f t="shared" si="44"/>
        <v/>
      </c>
      <c r="W22" s="22" t="str">
        <f t="shared" si="44"/>
        <v/>
      </c>
      <c r="X22" s="22" t="str">
        <f t="shared" si="44"/>
        <v/>
      </c>
      <c r="Y22" s="22" t="str">
        <f t="shared" si="44"/>
        <v/>
      </c>
      <c r="Z22" s="22" t="str">
        <f t="shared" si="44"/>
        <v/>
      </c>
      <c r="AA22" s="22" t="str">
        <f t="shared" si="44"/>
        <v/>
      </c>
      <c r="AB22" s="22" t="str">
        <f t="shared" si="44"/>
        <v/>
      </c>
      <c r="AC22" s="22" t="str">
        <f t="shared" si="44"/>
        <v/>
      </c>
      <c r="AD22" s="22" t="str">
        <f t="shared" si="44"/>
        <v/>
      </c>
      <c r="AE22" s="22" t="str">
        <f t="shared" si="44"/>
        <v/>
      </c>
      <c r="AF22" s="22" t="str">
        <f t="shared" si="44"/>
        <v/>
      </c>
      <c r="AG22" s="22" t="str">
        <f t="shared" si="44"/>
        <v/>
      </c>
      <c r="AH22" s="22" t="str">
        <f t="shared" si="44"/>
        <v/>
      </c>
      <c r="AI22" s="22" t="str">
        <f t="shared" si="44"/>
        <v/>
      </c>
      <c r="AJ22" s="22" t="str">
        <f t="shared" si="44"/>
        <v/>
      </c>
      <c r="AK22" s="22" t="str">
        <f t="shared" si="44"/>
        <v/>
      </c>
      <c r="AL22" s="22" t="str">
        <f t="shared" si="44"/>
        <v/>
      </c>
      <c r="AM22" s="22" t="str">
        <f t="shared" si="44"/>
        <v/>
      </c>
      <c r="AN22" s="22" t="str">
        <f t="shared" si="44"/>
        <v/>
      </c>
      <c r="AO22" s="22" t="str">
        <f t="shared" si="44"/>
        <v/>
      </c>
    </row>
    <row r="23" spans="1:41" ht="14.4" thickBot="1" x14ac:dyDescent="0.25">
      <c r="B23" s="74">
        <v>2</v>
      </c>
      <c r="C23" s="76" t="s">
        <v>35</v>
      </c>
      <c r="D23" s="18">
        <v>150</v>
      </c>
      <c r="E23" s="18">
        <v>5</v>
      </c>
      <c r="F23" s="29">
        <f>_xlfn.XLOOKUP(C23,'Per line'!B:B,'Per line'!G:G)</f>
        <v>1.2</v>
      </c>
      <c r="G23" s="31">
        <f>D23*E23*F23/1440</f>
        <v>0.625</v>
      </c>
      <c r="H23" s="23" t="s">
        <v>5</v>
      </c>
      <c r="I23" s="26">
        <f>J21+0.1</f>
        <v>45872.6</v>
      </c>
      <c r="J23" s="34">
        <f t="shared" si="42"/>
        <v>45873.224999999999</v>
      </c>
      <c r="K23" s="21" t="str">
        <f>IF(AND(K$20&gt;=$I23,K$20&lt;=$J23),"X","")</f>
        <v/>
      </c>
      <c r="L23" s="21" t="str">
        <f t="shared" ref="L23:AO23" si="45">IF(AND(L$20&gt;=$I23,L$20&lt;=$J23),"X","")</f>
        <v/>
      </c>
      <c r="M23" s="21" t="str">
        <f t="shared" si="45"/>
        <v/>
      </c>
      <c r="N23" s="21" t="str">
        <f t="shared" si="45"/>
        <v>X</v>
      </c>
      <c r="O23" s="21" t="str">
        <f t="shared" si="45"/>
        <v/>
      </c>
      <c r="P23" s="21" t="str">
        <f t="shared" si="45"/>
        <v/>
      </c>
      <c r="Q23" s="21" t="str">
        <f t="shared" si="45"/>
        <v/>
      </c>
      <c r="R23" s="21" t="str">
        <f t="shared" si="45"/>
        <v/>
      </c>
      <c r="S23" s="21" t="str">
        <f t="shared" si="45"/>
        <v/>
      </c>
      <c r="T23" s="21" t="str">
        <f t="shared" si="45"/>
        <v/>
      </c>
      <c r="U23" s="21" t="str">
        <f t="shared" si="45"/>
        <v/>
      </c>
      <c r="V23" s="21" t="str">
        <f t="shared" si="45"/>
        <v/>
      </c>
      <c r="W23" s="21" t="str">
        <f t="shared" si="45"/>
        <v/>
      </c>
      <c r="X23" s="21" t="str">
        <f t="shared" si="45"/>
        <v/>
      </c>
      <c r="Y23" s="21" t="str">
        <f t="shared" si="45"/>
        <v/>
      </c>
      <c r="Z23" s="21" t="str">
        <f t="shared" si="45"/>
        <v/>
      </c>
      <c r="AA23" s="21" t="str">
        <f t="shared" si="45"/>
        <v/>
      </c>
      <c r="AB23" s="21" t="str">
        <f t="shared" si="45"/>
        <v/>
      </c>
      <c r="AC23" s="21" t="str">
        <f t="shared" si="45"/>
        <v/>
      </c>
      <c r="AD23" s="21" t="str">
        <f t="shared" si="45"/>
        <v/>
      </c>
      <c r="AE23" s="21" t="str">
        <f t="shared" si="45"/>
        <v/>
      </c>
      <c r="AF23" s="21" t="str">
        <f t="shared" si="45"/>
        <v/>
      </c>
      <c r="AG23" s="21" t="str">
        <f t="shared" si="45"/>
        <v/>
      </c>
      <c r="AH23" s="21" t="str">
        <f t="shared" si="45"/>
        <v/>
      </c>
      <c r="AI23" s="21" t="str">
        <f t="shared" si="45"/>
        <v/>
      </c>
      <c r="AJ23" s="21" t="str">
        <f t="shared" si="45"/>
        <v/>
      </c>
      <c r="AK23" s="21" t="str">
        <f t="shared" si="45"/>
        <v/>
      </c>
      <c r="AL23" s="21" t="str">
        <f t="shared" si="45"/>
        <v/>
      </c>
      <c r="AM23" s="21" t="str">
        <f t="shared" si="45"/>
        <v/>
      </c>
      <c r="AN23" s="21" t="str">
        <f t="shared" si="45"/>
        <v/>
      </c>
      <c r="AO23" s="21" t="str">
        <f t="shared" si="45"/>
        <v/>
      </c>
    </row>
    <row r="24" spans="1:41" ht="14.4" thickBot="1" x14ac:dyDescent="0.25">
      <c r="B24" s="75"/>
      <c r="C24" s="77"/>
      <c r="D24" s="19">
        <v>100</v>
      </c>
      <c r="E24" s="19">
        <v>5</v>
      </c>
      <c r="F24" s="32">
        <f>G24*3600/E24/D24</f>
        <v>21.6</v>
      </c>
      <c r="G24" s="30">
        <v>3</v>
      </c>
      <c r="H24" s="36" t="s">
        <v>6</v>
      </c>
      <c r="I24" s="26">
        <f t="shared" ref="I24:I30" si="46">J22+0.1</f>
        <v>45872.1</v>
      </c>
      <c r="J24" s="34">
        <f t="shared" si="42"/>
        <v>45875.1</v>
      </c>
      <c r="K24" s="22" t="str">
        <f>IF(AND(K$20&gt;=$I24,K$20&lt;=$J24),"Y","")</f>
        <v/>
      </c>
      <c r="L24" s="22" t="str">
        <f t="shared" ref="L24:AO24" si="47">IF(AND(L$20&gt;=$I24,L$20&lt;=$J24),"Y","")</f>
        <v/>
      </c>
      <c r="M24" s="22" t="str">
        <f t="shared" si="47"/>
        <v/>
      </c>
      <c r="N24" s="22" t="str">
        <f t="shared" si="47"/>
        <v>Y</v>
      </c>
      <c r="O24" s="22" t="str">
        <f t="shared" si="47"/>
        <v>Y</v>
      </c>
      <c r="P24" s="22" t="str">
        <f t="shared" si="47"/>
        <v>Y</v>
      </c>
      <c r="Q24" s="22" t="str">
        <f t="shared" si="47"/>
        <v/>
      </c>
      <c r="R24" s="22" t="str">
        <f t="shared" si="47"/>
        <v/>
      </c>
      <c r="S24" s="22" t="str">
        <f t="shared" si="47"/>
        <v/>
      </c>
      <c r="T24" s="22" t="str">
        <f t="shared" si="47"/>
        <v/>
      </c>
      <c r="U24" s="22" t="str">
        <f t="shared" si="47"/>
        <v/>
      </c>
      <c r="V24" s="22" t="str">
        <f t="shared" si="47"/>
        <v/>
      </c>
      <c r="W24" s="22" t="str">
        <f t="shared" si="47"/>
        <v/>
      </c>
      <c r="X24" s="22" t="str">
        <f t="shared" si="47"/>
        <v/>
      </c>
      <c r="Y24" s="22" t="str">
        <f t="shared" si="47"/>
        <v/>
      </c>
      <c r="Z24" s="22" t="str">
        <f t="shared" si="47"/>
        <v/>
      </c>
      <c r="AA24" s="22" t="str">
        <f t="shared" si="47"/>
        <v/>
      </c>
      <c r="AB24" s="22" t="str">
        <f t="shared" si="47"/>
        <v/>
      </c>
      <c r="AC24" s="22" t="str">
        <f t="shared" si="47"/>
        <v/>
      </c>
      <c r="AD24" s="22" t="str">
        <f t="shared" si="47"/>
        <v/>
      </c>
      <c r="AE24" s="22" t="str">
        <f t="shared" si="47"/>
        <v/>
      </c>
      <c r="AF24" s="22" t="str">
        <f t="shared" si="47"/>
        <v/>
      </c>
      <c r="AG24" s="22" t="str">
        <f t="shared" si="47"/>
        <v/>
      </c>
      <c r="AH24" s="22" t="str">
        <f t="shared" si="47"/>
        <v/>
      </c>
      <c r="AI24" s="22" t="str">
        <f t="shared" si="47"/>
        <v/>
      </c>
      <c r="AJ24" s="22" t="str">
        <f t="shared" si="47"/>
        <v/>
      </c>
      <c r="AK24" s="22" t="str">
        <f t="shared" si="47"/>
        <v/>
      </c>
      <c r="AL24" s="22" t="str">
        <f t="shared" si="47"/>
        <v/>
      </c>
      <c r="AM24" s="22" t="str">
        <f t="shared" si="47"/>
        <v/>
      </c>
      <c r="AN24" s="22" t="str">
        <f t="shared" si="47"/>
        <v/>
      </c>
      <c r="AO24" s="22" t="str">
        <f t="shared" si="47"/>
        <v/>
      </c>
    </row>
    <row r="25" spans="1:41" ht="14.4" thickBot="1" x14ac:dyDescent="0.25">
      <c r="B25" s="74">
        <v>3</v>
      </c>
      <c r="C25" s="76" t="s">
        <v>36</v>
      </c>
      <c r="D25" s="18">
        <v>330</v>
      </c>
      <c r="E25" s="18">
        <v>10</v>
      </c>
      <c r="F25" s="29">
        <f>_xlfn.XLOOKUP(C25,'Per line'!B:B,'Per line'!G:G)</f>
        <v>0.3</v>
      </c>
      <c r="G25" s="31">
        <f>D25*E25*F25/1440</f>
        <v>0.6875</v>
      </c>
      <c r="H25" s="23" t="s">
        <v>5</v>
      </c>
      <c r="I25" s="26">
        <f t="shared" si="46"/>
        <v>45873.324999999997</v>
      </c>
      <c r="J25" s="34">
        <f t="shared" si="42"/>
        <v>45874.012499999997</v>
      </c>
      <c r="K25" s="21" t="str">
        <f>IF(AND(K$20&gt;=$I25,K$20&lt;=$J25),"X","")</f>
        <v/>
      </c>
      <c r="L25" s="21" t="str">
        <f t="shared" ref="L25:AO25" si="48">IF(AND(L$20&gt;=$I25,L$20&lt;=$J25),"X","")</f>
        <v/>
      </c>
      <c r="M25" s="21" t="str">
        <f t="shared" si="48"/>
        <v/>
      </c>
      <c r="N25" s="21" t="str">
        <f t="shared" si="48"/>
        <v/>
      </c>
      <c r="O25" s="21" t="str">
        <f t="shared" si="48"/>
        <v>X</v>
      </c>
      <c r="P25" s="21" t="str">
        <f t="shared" si="48"/>
        <v/>
      </c>
      <c r="Q25" s="21" t="str">
        <f t="shared" si="48"/>
        <v/>
      </c>
      <c r="R25" s="21" t="str">
        <f t="shared" si="48"/>
        <v/>
      </c>
      <c r="S25" s="21" t="str">
        <f t="shared" si="48"/>
        <v/>
      </c>
      <c r="T25" s="21" t="str">
        <f t="shared" si="48"/>
        <v/>
      </c>
      <c r="U25" s="21" t="str">
        <f t="shared" si="48"/>
        <v/>
      </c>
      <c r="V25" s="21" t="str">
        <f t="shared" si="48"/>
        <v/>
      </c>
      <c r="W25" s="21" t="str">
        <f t="shared" si="48"/>
        <v/>
      </c>
      <c r="X25" s="21" t="str">
        <f t="shared" si="48"/>
        <v/>
      </c>
      <c r="Y25" s="21" t="str">
        <f t="shared" si="48"/>
        <v/>
      </c>
      <c r="Z25" s="21" t="str">
        <f t="shared" si="48"/>
        <v/>
      </c>
      <c r="AA25" s="21" t="str">
        <f t="shared" si="48"/>
        <v/>
      </c>
      <c r="AB25" s="21" t="str">
        <f t="shared" si="48"/>
        <v/>
      </c>
      <c r="AC25" s="21" t="str">
        <f t="shared" si="48"/>
        <v/>
      </c>
      <c r="AD25" s="21" t="str">
        <f t="shared" si="48"/>
        <v/>
      </c>
      <c r="AE25" s="21" t="str">
        <f t="shared" si="48"/>
        <v/>
      </c>
      <c r="AF25" s="21" t="str">
        <f t="shared" si="48"/>
        <v/>
      </c>
      <c r="AG25" s="21" t="str">
        <f t="shared" si="48"/>
        <v/>
      </c>
      <c r="AH25" s="21" t="str">
        <f t="shared" si="48"/>
        <v/>
      </c>
      <c r="AI25" s="21" t="str">
        <f t="shared" si="48"/>
        <v/>
      </c>
      <c r="AJ25" s="21" t="str">
        <f t="shared" si="48"/>
        <v/>
      </c>
      <c r="AK25" s="21" t="str">
        <f t="shared" si="48"/>
        <v/>
      </c>
      <c r="AL25" s="21" t="str">
        <f t="shared" si="48"/>
        <v/>
      </c>
      <c r="AM25" s="21" t="str">
        <f t="shared" si="48"/>
        <v/>
      </c>
      <c r="AN25" s="21" t="str">
        <f t="shared" si="48"/>
        <v/>
      </c>
      <c r="AO25" s="21" t="str">
        <f t="shared" si="48"/>
        <v/>
      </c>
    </row>
    <row r="26" spans="1:41" ht="14.4" thickBot="1" x14ac:dyDescent="0.25">
      <c r="B26" s="75"/>
      <c r="C26" s="77"/>
      <c r="D26" s="19">
        <v>280</v>
      </c>
      <c r="E26" s="19">
        <v>12</v>
      </c>
      <c r="F26" s="32">
        <f>G26*3600/E26/D26</f>
        <v>10.714285714285714</v>
      </c>
      <c r="G26" s="30">
        <v>10</v>
      </c>
      <c r="H26" s="36" t="s">
        <v>6</v>
      </c>
      <c r="I26" s="26">
        <f t="shared" si="46"/>
        <v>45875.199999999997</v>
      </c>
      <c r="J26" s="34">
        <f t="shared" si="42"/>
        <v>45885.2</v>
      </c>
      <c r="K26" s="22" t="str">
        <f>IF(AND(K$20&gt;=$I26,K$20&lt;=$J26),"Y","")</f>
        <v/>
      </c>
      <c r="L26" s="22" t="str">
        <f t="shared" ref="L26:AO26" si="49">IF(AND(L$20&gt;=$I26,L$20&lt;=$J26),"Y","")</f>
        <v/>
      </c>
      <c r="M26" s="22" t="str">
        <f t="shared" si="49"/>
        <v/>
      </c>
      <c r="N26" s="22" t="str">
        <f t="shared" si="49"/>
        <v/>
      </c>
      <c r="O26" s="22" t="str">
        <f t="shared" si="49"/>
        <v/>
      </c>
      <c r="P26" s="22" t="str">
        <f t="shared" si="49"/>
        <v/>
      </c>
      <c r="Q26" s="22" t="str">
        <f t="shared" si="49"/>
        <v>Y</v>
      </c>
      <c r="R26" s="22" t="str">
        <f t="shared" si="49"/>
        <v>Y</v>
      </c>
      <c r="S26" s="22" t="str">
        <f t="shared" si="49"/>
        <v>Y</v>
      </c>
      <c r="T26" s="22" t="str">
        <f t="shared" si="49"/>
        <v>Y</v>
      </c>
      <c r="U26" s="22" t="str">
        <f t="shared" si="49"/>
        <v>Y</v>
      </c>
      <c r="V26" s="22" t="str">
        <f t="shared" si="49"/>
        <v>Y</v>
      </c>
      <c r="W26" s="22" t="str">
        <f t="shared" si="49"/>
        <v>Y</v>
      </c>
      <c r="X26" s="22" t="str">
        <f t="shared" si="49"/>
        <v>Y</v>
      </c>
      <c r="Y26" s="22" t="str">
        <f t="shared" si="49"/>
        <v>Y</v>
      </c>
      <c r="Z26" s="22" t="str">
        <f t="shared" si="49"/>
        <v>Y</v>
      </c>
      <c r="AA26" s="22" t="str">
        <f t="shared" si="49"/>
        <v/>
      </c>
      <c r="AB26" s="22" t="str">
        <f t="shared" si="49"/>
        <v/>
      </c>
      <c r="AC26" s="22" t="str">
        <f t="shared" si="49"/>
        <v/>
      </c>
      <c r="AD26" s="22" t="str">
        <f t="shared" si="49"/>
        <v/>
      </c>
      <c r="AE26" s="22" t="str">
        <f t="shared" si="49"/>
        <v/>
      </c>
      <c r="AF26" s="22" t="str">
        <f t="shared" si="49"/>
        <v/>
      </c>
      <c r="AG26" s="22" t="str">
        <f t="shared" si="49"/>
        <v/>
      </c>
      <c r="AH26" s="22" t="str">
        <f t="shared" si="49"/>
        <v/>
      </c>
      <c r="AI26" s="22" t="str">
        <f t="shared" si="49"/>
        <v/>
      </c>
      <c r="AJ26" s="22" t="str">
        <f t="shared" si="49"/>
        <v/>
      </c>
      <c r="AK26" s="22" t="str">
        <f t="shared" si="49"/>
        <v/>
      </c>
      <c r="AL26" s="22" t="str">
        <f t="shared" si="49"/>
        <v/>
      </c>
      <c r="AM26" s="22" t="str">
        <f t="shared" si="49"/>
        <v/>
      </c>
      <c r="AN26" s="22" t="str">
        <f t="shared" si="49"/>
        <v/>
      </c>
      <c r="AO26" s="22" t="str">
        <f t="shared" si="49"/>
        <v/>
      </c>
    </row>
    <row r="27" spans="1:41" ht="14.4" thickBot="1" x14ac:dyDescent="0.25">
      <c r="B27" s="74">
        <v>4</v>
      </c>
      <c r="C27" s="76" t="s">
        <v>37</v>
      </c>
      <c r="D27" s="18">
        <v>4500</v>
      </c>
      <c r="E27" s="18">
        <v>2</v>
      </c>
      <c r="F27" s="29">
        <f>_xlfn.XLOOKUP(C27,'Per line'!B:B,'Per line'!G:G)</f>
        <v>0.17142857142857143</v>
      </c>
      <c r="G27" s="31">
        <f>D27*E27*F27/1440</f>
        <v>1.0714285714285714</v>
      </c>
      <c r="H27" s="23" t="s">
        <v>5</v>
      </c>
      <c r="I27" s="26">
        <f t="shared" si="46"/>
        <v>45874.112499999996</v>
      </c>
      <c r="J27" s="34">
        <f t="shared" si="42"/>
        <v>45875.183928571423</v>
      </c>
      <c r="K27" s="21" t="str">
        <f>IF(AND(K$20&gt;=$I27,K$20&lt;=$J27),"X","")</f>
        <v/>
      </c>
      <c r="L27" s="21" t="str">
        <f t="shared" ref="L27:AO27" si="50">IF(AND(L$20&gt;=$I27,L$20&lt;=$J27),"X","")</f>
        <v/>
      </c>
      <c r="M27" s="21" t="str">
        <f t="shared" si="50"/>
        <v/>
      </c>
      <c r="N27" s="21" t="str">
        <f t="shared" si="50"/>
        <v/>
      </c>
      <c r="O27" s="21" t="str">
        <f t="shared" si="50"/>
        <v/>
      </c>
      <c r="P27" s="21" t="str">
        <f t="shared" si="50"/>
        <v>X</v>
      </c>
      <c r="Q27" s="21" t="str">
        <f t="shared" si="50"/>
        <v/>
      </c>
      <c r="R27" s="21" t="str">
        <f t="shared" si="50"/>
        <v/>
      </c>
      <c r="S27" s="21" t="str">
        <f t="shared" si="50"/>
        <v/>
      </c>
      <c r="T27" s="21" t="str">
        <f t="shared" si="50"/>
        <v/>
      </c>
      <c r="U27" s="21" t="str">
        <f t="shared" si="50"/>
        <v/>
      </c>
      <c r="V27" s="21" t="str">
        <f t="shared" si="50"/>
        <v/>
      </c>
      <c r="W27" s="21" t="str">
        <f t="shared" si="50"/>
        <v/>
      </c>
      <c r="X27" s="21" t="str">
        <f t="shared" si="50"/>
        <v/>
      </c>
      <c r="Y27" s="21" t="str">
        <f t="shared" si="50"/>
        <v/>
      </c>
      <c r="Z27" s="21" t="str">
        <f t="shared" si="50"/>
        <v/>
      </c>
      <c r="AA27" s="21" t="str">
        <f t="shared" si="50"/>
        <v/>
      </c>
      <c r="AB27" s="21" t="str">
        <f t="shared" si="50"/>
        <v/>
      </c>
      <c r="AC27" s="21" t="str">
        <f t="shared" si="50"/>
        <v/>
      </c>
      <c r="AD27" s="21" t="str">
        <f t="shared" si="50"/>
        <v/>
      </c>
      <c r="AE27" s="21" t="str">
        <f t="shared" si="50"/>
        <v/>
      </c>
      <c r="AF27" s="21" t="str">
        <f t="shared" si="50"/>
        <v/>
      </c>
      <c r="AG27" s="21" t="str">
        <f t="shared" si="50"/>
        <v/>
      </c>
      <c r="AH27" s="21" t="str">
        <f t="shared" si="50"/>
        <v/>
      </c>
      <c r="AI27" s="21" t="str">
        <f t="shared" si="50"/>
        <v/>
      </c>
      <c r="AJ27" s="21" t="str">
        <f t="shared" si="50"/>
        <v/>
      </c>
      <c r="AK27" s="21" t="str">
        <f t="shared" si="50"/>
        <v/>
      </c>
      <c r="AL27" s="21" t="str">
        <f t="shared" si="50"/>
        <v/>
      </c>
      <c r="AM27" s="21" t="str">
        <f t="shared" si="50"/>
        <v/>
      </c>
      <c r="AN27" s="21" t="str">
        <f t="shared" si="50"/>
        <v/>
      </c>
      <c r="AO27" s="21" t="str">
        <f t="shared" si="50"/>
        <v/>
      </c>
    </row>
    <row r="28" spans="1:41" ht="14.4" thickBot="1" x14ac:dyDescent="0.25">
      <c r="B28" s="75"/>
      <c r="C28" s="77"/>
      <c r="D28" s="19">
        <v>40</v>
      </c>
      <c r="E28" s="19">
        <v>2</v>
      </c>
      <c r="F28" s="32">
        <f>G28*3600/E28/D28</f>
        <v>90</v>
      </c>
      <c r="G28" s="30">
        <v>2</v>
      </c>
      <c r="H28" s="36" t="s">
        <v>6</v>
      </c>
      <c r="I28" s="26">
        <f t="shared" si="46"/>
        <v>45885.299999999996</v>
      </c>
      <c r="J28" s="34">
        <f t="shared" si="42"/>
        <v>45887.299999999996</v>
      </c>
      <c r="K28" s="22" t="str">
        <f>IF(AND(K$20&gt;=$I28,K$20&lt;=$J28),"Y","")</f>
        <v/>
      </c>
      <c r="L28" s="22" t="str">
        <f t="shared" ref="L28:AO28" si="51">IF(AND(L$20&gt;=$I28,L$20&lt;=$J28),"Y","")</f>
        <v/>
      </c>
      <c r="M28" s="22" t="str">
        <f t="shared" si="51"/>
        <v/>
      </c>
      <c r="N28" s="22" t="str">
        <f t="shared" si="51"/>
        <v/>
      </c>
      <c r="O28" s="22" t="str">
        <f t="shared" si="51"/>
        <v/>
      </c>
      <c r="P28" s="22" t="str">
        <f t="shared" si="51"/>
        <v/>
      </c>
      <c r="Q28" s="22" t="str">
        <f t="shared" si="51"/>
        <v/>
      </c>
      <c r="R28" s="22" t="str">
        <f t="shared" si="51"/>
        <v/>
      </c>
      <c r="S28" s="22" t="str">
        <f t="shared" si="51"/>
        <v/>
      </c>
      <c r="T28" s="22" t="str">
        <f t="shared" si="51"/>
        <v/>
      </c>
      <c r="U28" s="22" t="str">
        <f t="shared" si="51"/>
        <v/>
      </c>
      <c r="V28" s="22" t="str">
        <f t="shared" si="51"/>
        <v/>
      </c>
      <c r="W28" s="22" t="str">
        <f t="shared" si="51"/>
        <v/>
      </c>
      <c r="X28" s="22" t="str">
        <f t="shared" si="51"/>
        <v/>
      </c>
      <c r="Y28" s="22" t="str">
        <f t="shared" si="51"/>
        <v/>
      </c>
      <c r="Z28" s="22" t="str">
        <f t="shared" si="51"/>
        <v/>
      </c>
      <c r="AA28" s="22" t="str">
        <f t="shared" si="51"/>
        <v>Y</v>
      </c>
      <c r="AB28" s="22" t="str">
        <f t="shared" si="51"/>
        <v>Y</v>
      </c>
      <c r="AC28" s="22" t="str">
        <f t="shared" si="51"/>
        <v/>
      </c>
      <c r="AD28" s="22" t="str">
        <f t="shared" si="51"/>
        <v/>
      </c>
      <c r="AE28" s="22" t="str">
        <f t="shared" si="51"/>
        <v/>
      </c>
      <c r="AF28" s="22" t="str">
        <f t="shared" si="51"/>
        <v/>
      </c>
      <c r="AG28" s="22" t="str">
        <f t="shared" si="51"/>
        <v/>
      </c>
      <c r="AH28" s="22" t="str">
        <f t="shared" si="51"/>
        <v/>
      </c>
      <c r="AI28" s="22" t="str">
        <f t="shared" si="51"/>
        <v/>
      </c>
      <c r="AJ28" s="22" t="str">
        <f t="shared" si="51"/>
        <v/>
      </c>
      <c r="AK28" s="22" t="str">
        <f t="shared" si="51"/>
        <v/>
      </c>
      <c r="AL28" s="22" t="str">
        <f t="shared" si="51"/>
        <v/>
      </c>
      <c r="AM28" s="22" t="str">
        <f t="shared" si="51"/>
        <v/>
      </c>
      <c r="AN28" s="22" t="str">
        <f t="shared" si="51"/>
        <v/>
      </c>
      <c r="AO28" s="22" t="str">
        <f t="shared" si="51"/>
        <v/>
      </c>
    </row>
    <row r="29" spans="1:41" ht="14.4" thickBot="1" x14ac:dyDescent="0.25">
      <c r="B29" s="78">
        <v>5</v>
      </c>
      <c r="C29" s="76" t="s">
        <v>38</v>
      </c>
      <c r="D29" s="20">
        <v>15000</v>
      </c>
      <c r="E29" s="20">
        <v>3</v>
      </c>
      <c r="F29" s="29">
        <f>_xlfn.XLOOKUP(C29,'Per line'!B:B,'Per line'!G:G)</f>
        <v>0.06</v>
      </c>
      <c r="G29" s="31">
        <f>D29*E29*F29/1440</f>
        <v>1.875</v>
      </c>
      <c r="H29" s="23" t="s">
        <v>5</v>
      </c>
      <c r="I29" s="26">
        <f t="shared" si="46"/>
        <v>45875.283928571422</v>
      </c>
      <c r="J29" s="34">
        <f t="shared" si="42"/>
        <v>45877.158928571422</v>
      </c>
      <c r="K29" s="21" t="str">
        <f>IF(AND(K$20&gt;=$I29,K$20&lt;=$J29),"X","")</f>
        <v/>
      </c>
      <c r="L29" s="21" t="str">
        <f t="shared" ref="L29:AO29" si="52">IF(AND(L$20&gt;=$I29,L$20&lt;=$J29),"X","")</f>
        <v/>
      </c>
      <c r="M29" s="21" t="str">
        <f t="shared" si="52"/>
        <v/>
      </c>
      <c r="N29" s="21" t="str">
        <f t="shared" si="52"/>
        <v/>
      </c>
      <c r="O29" s="21" t="str">
        <f t="shared" si="52"/>
        <v/>
      </c>
      <c r="P29" s="21" t="str">
        <f t="shared" si="52"/>
        <v/>
      </c>
      <c r="Q29" s="21" t="str">
        <f t="shared" si="52"/>
        <v>X</v>
      </c>
      <c r="R29" s="21" t="str">
        <f t="shared" si="52"/>
        <v>X</v>
      </c>
      <c r="S29" s="21" t="str">
        <f t="shared" si="52"/>
        <v/>
      </c>
      <c r="T29" s="21" t="str">
        <f t="shared" si="52"/>
        <v/>
      </c>
      <c r="U29" s="21" t="str">
        <f t="shared" si="52"/>
        <v/>
      </c>
      <c r="V29" s="21" t="str">
        <f t="shared" si="52"/>
        <v/>
      </c>
      <c r="W29" s="21" t="str">
        <f t="shared" si="52"/>
        <v/>
      </c>
      <c r="X29" s="21" t="str">
        <f t="shared" si="52"/>
        <v/>
      </c>
      <c r="Y29" s="21" t="str">
        <f t="shared" si="52"/>
        <v/>
      </c>
      <c r="Z29" s="21" t="str">
        <f t="shared" si="52"/>
        <v/>
      </c>
      <c r="AA29" s="21" t="str">
        <f t="shared" si="52"/>
        <v/>
      </c>
      <c r="AB29" s="21" t="str">
        <f t="shared" si="52"/>
        <v/>
      </c>
      <c r="AC29" s="21" t="str">
        <f t="shared" si="52"/>
        <v/>
      </c>
      <c r="AD29" s="21" t="str">
        <f t="shared" si="52"/>
        <v/>
      </c>
      <c r="AE29" s="21" t="str">
        <f t="shared" si="52"/>
        <v/>
      </c>
      <c r="AF29" s="21" t="str">
        <f t="shared" si="52"/>
        <v/>
      </c>
      <c r="AG29" s="21" t="str">
        <f t="shared" si="52"/>
        <v/>
      </c>
      <c r="AH29" s="21" t="str">
        <f t="shared" si="52"/>
        <v/>
      </c>
      <c r="AI29" s="21" t="str">
        <f t="shared" si="52"/>
        <v/>
      </c>
      <c r="AJ29" s="21" t="str">
        <f t="shared" si="52"/>
        <v/>
      </c>
      <c r="AK29" s="21" t="str">
        <f t="shared" si="52"/>
        <v/>
      </c>
      <c r="AL29" s="21" t="str">
        <f t="shared" si="52"/>
        <v/>
      </c>
      <c r="AM29" s="21" t="str">
        <f t="shared" si="52"/>
        <v/>
      </c>
      <c r="AN29" s="21" t="str">
        <f t="shared" si="52"/>
        <v/>
      </c>
      <c r="AO29" s="21" t="str">
        <f t="shared" si="52"/>
        <v/>
      </c>
    </row>
    <row r="30" spans="1:41" ht="14.4" thickBot="1" x14ac:dyDescent="0.25">
      <c r="B30" s="75"/>
      <c r="C30" s="77"/>
      <c r="D30" s="19">
        <v>15000</v>
      </c>
      <c r="E30" s="19">
        <v>2</v>
      </c>
      <c r="F30" s="32">
        <f>G30*3600/E30/D30</f>
        <v>1.2</v>
      </c>
      <c r="G30" s="30">
        <v>10</v>
      </c>
      <c r="H30" s="36" t="s">
        <v>6</v>
      </c>
      <c r="I30" s="27">
        <f t="shared" si="46"/>
        <v>45887.399999999994</v>
      </c>
      <c r="J30" s="35">
        <f t="shared" si="42"/>
        <v>45897.399999999994</v>
      </c>
      <c r="K30" s="22" t="str">
        <f>IF(AND(K$20&gt;=$I30,K$20&lt;=$J30),"Y","")</f>
        <v/>
      </c>
      <c r="L30" s="22" t="str">
        <f t="shared" ref="L30:AO30" si="53">IF(AND(L$20&gt;=$I30,L$20&lt;=$J30),"Y","")</f>
        <v/>
      </c>
      <c r="M30" s="22" t="str">
        <f t="shared" si="53"/>
        <v/>
      </c>
      <c r="N30" s="22" t="str">
        <f t="shared" si="53"/>
        <v/>
      </c>
      <c r="O30" s="22" t="str">
        <f t="shared" si="53"/>
        <v/>
      </c>
      <c r="P30" s="22" t="str">
        <f t="shared" si="53"/>
        <v/>
      </c>
      <c r="Q30" s="22" t="str">
        <f t="shared" si="53"/>
        <v/>
      </c>
      <c r="R30" s="22" t="str">
        <f t="shared" si="53"/>
        <v/>
      </c>
      <c r="S30" s="22" t="str">
        <f t="shared" si="53"/>
        <v/>
      </c>
      <c r="T30" s="22" t="str">
        <f t="shared" si="53"/>
        <v/>
      </c>
      <c r="U30" s="22" t="str">
        <f t="shared" si="53"/>
        <v/>
      </c>
      <c r="V30" s="22" t="str">
        <f t="shared" si="53"/>
        <v/>
      </c>
      <c r="W30" s="22" t="str">
        <f t="shared" si="53"/>
        <v/>
      </c>
      <c r="X30" s="22" t="str">
        <f t="shared" si="53"/>
        <v/>
      </c>
      <c r="Y30" s="22" t="str">
        <f t="shared" si="53"/>
        <v/>
      </c>
      <c r="Z30" s="22" t="str">
        <f t="shared" si="53"/>
        <v/>
      </c>
      <c r="AA30" s="22" t="str">
        <f t="shared" si="53"/>
        <v/>
      </c>
      <c r="AB30" s="22" t="str">
        <f t="shared" si="53"/>
        <v/>
      </c>
      <c r="AC30" s="22" t="str">
        <f t="shared" si="53"/>
        <v>Y</v>
      </c>
      <c r="AD30" s="22" t="str">
        <f t="shared" si="53"/>
        <v>Y</v>
      </c>
      <c r="AE30" s="22" t="str">
        <f t="shared" si="53"/>
        <v>Y</v>
      </c>
      <c r="AF30" s="22" t="str">
        <f t="shared" si="53"/>
        <v>Y</v>
      </c>
      <c r="AG30" s="22" t="str">
        <f t="shared" si="53"/>
        <v>Y</v>
      </c>
      <c r="AH30" s="22" t="str">
        <f t="shared" si="53"/>
        <v>Y</v>
      </c>
      <c r="AI30" s="22" t="str">
        <f t="shared" si="53"/>
        <v>Y</v>
      </c>
      <c r="AJ30" s="22" t="str">
        <f t="shared" si="53"/>
        <v>Y</v>
      </c>
      <c r="AK30" s="22" t="str">
        <f t="shared" si="53"/>
        <v>Y</v>
      </c>
      <c r="AL30" s="22" t="str">
        <f t="shared" si="53"/>
        <v>Y</v>
      </c>
      <c r="AM30" s="22" t="str">
        <f t="shared" si="53"/>
        <v/>
      </c>
      <c r="AN30" s="22" t="str">
        <f t="shared" si="53"/>
        <v/>
      </c>
      <c r="AO30" s="22" t="str">
        <f t="shared" si="53"/>
        <v/>
      </c>
    </row>
    <row r="34" spans="1:41" ht="10.8" thickBot="1" x14ac:dyDescent="0.25"/>
    <row r="35" spans="1:41" ht="10.199999999999999" customHeight="1" x14ac:dyDescent="0.2">
      <c r="A35" s="59" t="s">
        <v>27</v>
      </c>
      <c r="B35" s="60"/>
    </row>
    <row r="36" spans="1:41" ht="20.399999999999999" customHeight="1" thickBot="1" x14ac:dyDescent="0.25">
      <c r="A36" s="61"/>
      <c r="B36" s="62"/>
    </row>
    <row r="37" spans="1:41" ht="42" customHeight="1" thickBot="1" x14ac:dyDescent="0.25">
      <c r="B37" s="37" t="s">
        <v>8</v>
      </c>
      <c r="C37" s="38" t="s">
        <v>9</v>
      </c>
      <c r="D37" s="39" t="s">
        <v>0</v>
      </c>
      <c r="E37" s="38" t="s">
        <v>14</v>
      </c>
      <c r="F37" s="40" t="s">
        <v>15</v>
      </c>
      <c r="G37" s="40" t="s">
        <v>10</v>
      </c>
      <c r="H37" s="39" t="s">
        <v>13</v>
      </c>
      <c r="I37" s="38" t="s">
        <v>11</v>
      </c>
      <c r="J37" s="38" t="s">
        <v>12</v>
      </c>
      <c r="K37" s="24">
        <f>I38</f>
        <v>45870</v>
      </c>
      <c r="L37" s="16">
        <f>K37+1</f>
        <v>45871</v>
      </c>
      <c r="M37" s="16">
        <f t="shared" ref="M37" si="54">L37+1</f>
        <v>45872</v>
      </c>
      <c r="N37" s="16">
        <f t="shared" ref="N37" si="55">M37+1</f>
        <v>45873</v>
      </c>
      <c r="O37" s="16">
        <f t="shared" ref="O37" si="56">N37+1</f>
        <v>45874</v>
      </c>
      <c r="P37" s="16">
        <f t="shared" ref="P37" si="57">O37+1</f>
        <v>45875</v>
      </c>
      <c r="Q37" s="16">
        <f t="shared" ref="Q37" si="58">P37+1</f>
        <v>45876</v>
      </c>
      <c r="R37" s="16">
        <f t="shared" ref="R37" si="59">Q37+1</f>
        <v>45877</v>
      </c>
      <c r="S37" s="16">
        <f t="shared" ref="S37" si="60">R37+1</f>
        <v>45878</v>
      </c>
      <c r="T37" s="16">
        <f t="shared" ref="T37" si="61">S37+1</f>
        <v>45879</v>
      </c>
      <c r="U37" s="16">
        <f t="shared" ref="U37" si="62">T37+1</f>
        <v>45880</v>
      </c>
      <c r="V37" s="16">
        <f t="shared" ref="V37" si="63">U37+1</f>
        <v>45881</v>
      </c>
      <c r="W37" s="16">
        <f t="shared" ref="W37" si="64">V37+1</f>
        <v>45882</v>
      </c>
      <c r="X37" s="16">
        <f t="shared" ref="X37" si="65">W37+1</f>
        <v>45883</v>
      </c>
      <c r="Y37" s="16">
        <f t="shared" ref="Y37" si="66">X37+1</f>
        <v>45884</v>
      </c>
      <c r="Z37" s="16">
        <f t="shared" ref="Z37" si="67">Y37+1</f>
        <v>45885</v>
      </c>
      <c r="AA37" s="16">
        <f t="shared" ref="AA37" si="68">Z37+1</f>
        <v>45886</v>
      </c>
      <c r="AB37" s="16">
        <f t="shared" ref="AB37" si="69">AA37+1</f>
        <v>45887</v>
      </c>
      <c r="AC37" s="16">
        <f t="shared" ref="AC37" si="70">AB37+1</f>
        <v>45888</v>
      </c>
      <c r="AD37" s="16">
        <f t="shared" ref="AD37" si="71">AC37+1</f>
        <v>45889</v>
      </c>
      <c r="AE37" s="16">
        <f t="shared" ref="AE37" si="72">AD37+1</f>
        <v>45890</v>
      </c>
      <c r="AF37" s="16">
        <f t="shared" ref="AF37" si="73">AE37+1</f>
        <v>45891</v>
      </c>
      <c r="AG37" s="16">
        <f t="shared" ref="AG37" si="74">AF37+1</f>
        <v>45892</v>
      </c>
      <c r="AH37" s="16">
        <f t="shared" ref="AH37" si="75">AG37+1</f>
        <v>45893</v>
      </c>
      <c r="AI37" s="16">
        <f t="shared" ref="AI37" si="76">AH37+1</f>
        <v>45894</v>
      </c>
      <c r="AJ37" s="16">
        <f t="shared" ref="AJ37" si="77">AI37+1</f>
        <v>45895</v>
      </c>
      <c r="AK37" s="16">
        <f t="shared" ref="AK37" si="78">AJ37+1</f>
        <v>45896</v>
      </c>
      <c r="AL37" s="16">
        <f t="shared" ref="AL37" si="79">AK37+1</f>
        <v>45897</v>
      </c>
      <c r="AM37" s="16">
        <f t="shared" ref="AM37" si="80">AL37+1</f>
        <v>45898</v>
      </c>
      <c r="AN37" s="16">
        <f t="shared" ref="AN37" si="81">AM37+1</f>
        <v>45899</v>
      </c>
      <c r="AO37" s="17">
        <f t="shared" ref="AO37" si="82">AN37+1</f>
        <v>45900</v>
      </c>
    </row>
    <row r="38" spans="1:41" ht="14.4" thickBot="1" x14ac:dyDescent="0.25">
      <c r="B38" s="74">
        <v>1</v>
      </c>
      <c r="C38" s="76" t="s">
        <v>34</v>
      </c>
      <c r="D38" s="18">
        <v>500</v>
      </c>
      <c r="E38" s="18">
        <v>3</v>
      </c>
      <c r="F38" s="29">
        <f>_xlfn.XLOOKUP(C38,'Per line'!B:B,'Per line'!G:G)</f>
        <v>6</v>
      </c>
      <c r="G38" s="31">
        <f>D38*E38*F38/1440</f>
        <v>6.25</v>
      </c>
      <c r="H38" s="23" t="s">
        <v>5</v>
      </c>
      <c r="I38" s="25">
        <v>45870</v>
      </c>
      <c r="J38" s="33">
        <f t="shared" ref="J38:J47" si="83">I38+G38</f>
        <v>45876.25</v>
      </c>
      <c r="K38" s="21" t="str">
        <f>IF(AND(K$37&gt;=$I38,K$37&lt;=$J38),"X","")</f>
        <v>X</v>
      </c>
      <c r="L38" s="21" t="str">
        <f t="shared" ref="L38:AO38" si="84">IF(AND(L$37&gt;=$I38,L$37&lt;=$J38),"X","")</f>
        <v>X</v>
      </c>
      <c r="M38" s="21" t="str">
        <f t="shared" si="84"/>
        <v>X</v>
      </c>
      <c r="N38" s="21" t="str">
        <f t="shared" si="84"/>
        <v>X</v>
      </c>
      <c r="O38" s="21" t="str">
        <f t="shared" si="84"/>
        <v>X</v>
      </c>
      <c r="P38" s="21" t="str">
        <f t="shared" si="84"/>
        <v>X</v>
      </c>
      <c r="Q38" s="21" t="str">
        <f t="shared" si="84"/>
        <v>X</v>
      </c>
      <c r="R38" s="21" t="str">
        <f t="shared" si="84"/>
        <v/>
      </c>
      <c r="S38" s="21" t="str">
        <f t="shared" si="84"/>
        <v/>
      </c>
      <c r="T38" s="21" t="str">
        <f t="shared" si="84"/>
        <v/>
      </c>
      <c r="U38" s="21" t="str">
        <f t="shared" si="84"/>
        <v/>
      </c>
      <c r="V38" s="21" t="str">
        <f t="shared" si="84"/>
        <v/>
      </c>
      <c r="W38" s="21" t="str">
        <f t="shared" si="84"/>
        <v/>
      </c>
      <c r="X38" s="21" t="str">
        <f t="shared" si="84"/>
        <v/>
      </c>
      <c r="Y38" s="21" t="str">
        <f t="shared" si="84"/>
        <v/>
      </c>
      <c r="Z38" s="21" t="str">
        <f t="shared" si="84"/>
        <v/>
      </c>
      <c r="AA38" s="21" t="str">
        <f t="shared" si="84"/>
        <v/>
      </c>
      <c r="AB38" s="21" t="str">
        <f t="shared" si="84"/>
        <v/>
      </c>
      <c r="AC38" s="21" t="str">
        <f t="shared" si="84"/>
        <v/>
      </c>
      <c r="AD38" s="21" t="str">
        <f t="shared" si="84"/>
        <v/>
      </c>
      <c r="AE38" s="21" t="str">
        <f t="shared" si="84"/>
        <v/>
      </c>
      <c r="AF38" s="21" t="str">
        <f t="shared" si="84"/>
        <v/>
      </c>
      <c r="AG38" s="21" t="str">
        <f t="shared" si="84"/>
        <v/>
      </c>
      <c r="AH38" s="21" t="str">
        <f t="shared" si="84"/>
        <v/>
      </c>
      <c r="AI38" s="21" t="str">
        <f t="shared" si="84"/>
        <v/>
      </c>
      <c r="AJ38" s="21" t="str">
        <f t="shared" si="84"/>
        <v/>
      </c>
      <c r="AK38" s="21" t="str">
        <f t="shared" si="84"/>
        <v/>
      </c>
      <c r="AL38" s="21" t="str">
        <f t="shared" si="84"/>
        <v/>
      </c>
      <c r="AM38" s="21" t="str">
        <f t="shared" si="84"/>
        <v/>
      </c>
      <c r="AN38" s="21" t="str">
        <f t="shared" si="84"/>
        <v/>
      </c>
      <c r="AO38" s="21" t="str">
        <f t="shared" si="84"/>
        <v/>
      </c>
    </row>
    <row r="39" spans="1:41" ht="14.4" thickBot="1" x14ac:dyDescent="0.25">
      <c r="B39" s="75"/>
      <c r="C39" s="77"/>
      <c r="D39" s="19">
        <v>450</v>
      </c>
      <c r="E39" s="19">
        <v>5</v>
      </c>
      <c r="F39" s="32">
        <f t="shared" ref="F39" si="85">G39*3600/E39/D39</f>
        <v>3.2</v>
      </c>
      <c r="G39" s="30">
        <v>2</v>
      </c>
      <c r="H39" s="36" t="s">
        <v>6</v>
      </c>
      <c r="I39" s="26">
        <v>45870</v>
      </c>
      <c r="J39" s="34">
        <f t="shared" si="83"/>
        <v>45872</v>
      </c>
      <c r="K39" s="22" t="str">
        <f>IF(AND(K$37&gt;=$I39,K$37&lt;=$J39),"Y","")</f>
        <v>Y</v>
      </c>
      <c r="L39" s="22" t="str">
        <f t="shared" ref="L39:AO39" si="86">IF(AND(L$37&gt;=$I39,L$37&lt;=$J39),"Y","")</f>
        <v>Y</v>
      </c>
      <c r="M39" s="22" t="str">
        <f t="shared" si="86"/>
        <v>Y</v>
      </c>
      <c r="N39" s="22" t="str">
        <f t="shared" si="86"/>
        <v/>
      </c>
      <c r="O39" s="22" t="str">
        <f t="shared" si="86"/>
        <v/>
      </c>
      <c r="P39" s="22" t="str">
        <f t="shared" si="86"/>
        <v/>
      </c>
      <c r="Q39" s="22" t="str">
        <f t="shared" si="86"/>
        <v/>
      </c>
      <c r="R39" s="22" t="str">
        <f t="shared" si="86"/>
        <v/>
      </c>
      <c r="S39" s="22" t="str">
        <f t="shared" si="86"/>
        <v/>
      </c>
      <c r="T39" s="22" t="str">
        <f t="shared" si="86"/>
        <v/>
      </c>
      <c r="U39" s="22" t="str">
        <f t="shared" si="86"/>
        <v/>
      </c>
      <c r="V39" s="22" t="str">
        <f t="shared" si="86"/>
        <v/>
      </c>
      <c r="W39" s="22" t="str">
        <f t="shared" si="86"/>
        <v/>
      </c>
      <c r="X39" s="22" t="str">
        <f t="shared" si="86"/>
        <v/>
      </c>
      <c r="Y39" s="22" t="str">
        <f t="shared" si="86"/>
        <v/>
      </c>
      <c r="Z39" s="22" t="str">
        <f t="shared" si="86"/>
        <v/>
      </c>
      <c r="AA39" s="22" t="str">
        <f t="shared" si="86"/>
        <v/>
      </c>
      <c r="AB39" s="22" t="str">
        <f t="shared" si="86"/>
        <v/>
      </c>
      <c r="AC39" s="22" t="str">
        <f t="shared" si="86"/>
        <v/>
      </c>
      <c r="AD39" s="22" t="str">
        <f t="shared" si="86"/>
        <v/>
      </c>
      <c r="AE39" s="22" t="str">
        <f t="shared" si="86"/>
        <v/>
      </c>
      <c r="AF39" s="22" t="str">
        <f t="shared" si="86"/>
        <v/>
      </c>
      <c r="AG39" s="22" t="str">
        <f t="shared" si="86"/>
        <v/>
      </c>
      <c r="AH39" s="22" t="str">
        <f t="shared" si="86"/>
        <v/>
      </c>
      <c r="AI39" s="22" t="str">
        <f t="shared" si="86"/>
        <v/>
      </c>
      <c r="AJ39" s="22" t="str">
        <f t="shared" si="86"/>
        <v/>
      </c>
      <c r="AK39" s="22" t="str">
        <f t="shared" si="86"/>
        <v/>
      </c>
      <c r="AL39" s="22" t="str">
        <f t="shared" si="86"/>
        <v/>
      </c>
      <c r="AM39" s="22" t="str">
        <f t="shared" si="86"/>
        <v/>
      </c>
      <c r="AN39" s="22" t="str">
        <f t="shared" si="86"/>
        <v/>
      </c>
      <c r="AO39" s="22" t="str">
        <f t="shared" si="86"/>
        <v/>
      </c>
    </row>
    <row r="40" spans="1:41" ht="14.4" thickBot="1" x14ac:dyDescent="0.25">
      <c r="B40" s="74">
        <v>2</v>
      </c>
      <c r="C40" s="76" t="s">
        <v>35</v>
      </c>
      <c r="D40" s="18">
        <v>300</v>
      </c>
      <c r="E40" s="18">
        <v>5</v>
      </c>
      <c r="F40" s="29">
        <f>_xlfn.XLOOKUP(C40,'Per line'!B:B,'Per line'!G:G)</f>
        <v>1.2</v>
      </c>
      <c r="G40" s="31">
        <f>D40*E40*F40/1440</f>
        <v>1.25</v>
      </c>
      <c r="H40" s="23" t="s">
        <v>5</v>
      </c>
      <c r="I40" s="26">
        <f>J38+0.1</f>
        <v>45876.35</v>
      </c>
      <c r="J40" s="34">
        <f t="shared" si="83"/>
        <v>45877.599999999999</v>
      </c>
      <c r="K40" s="21" t="str">
        <f>IF(AND(K$37&gt;=$I40,K$37&lt;=$J40),"X","")</f>
        <v/>
      </c>
      <c r="L40" s="21" t="str">
        <f t="shared" ref="L40:AO40" si="87">IF(AND(L$37&gt;=$I40,L$37&lt;=$J40),"X","")</f>
        <v/>
      </c>
      <c r="M40" s="21" t="str">
        <f t="shared" si="87"/>
        <v/>
      </c>
      <c r="N40" s="21" t="str">
        <f t="shared" si="87"/>
        <v/>
      </c>
      <c r="O40" s="21" t="str">
        <f t="shared" si="87"/>
        <v/>
      </c>
      <c r="P40" s="21" t="str">
        <f t="shared" si="87"/>
        <v/>
      </c>
      <c r="Q40" s="21" t="str">
        <f t="shared" si="87"/>
        <v/>
      </c>
      <c r="R40" s="21" t="str">
        <f t="shared" si="87"/>
        <v>X</v>
      </c>
      <c r="S40" s="21" t="str">
        <f t="shared" si="87"/>
        <v/>
      </c>
      <c r="T40" s="21" t="str">
        <f t="shared" si="87"/>
        <v/>
      </c>
      <c r="U40" s="21" t="str">
        <f t="shared" si="87"/>
        <v/>
      </c>
      <c r="V40" s="21" t="str">
        <f t="shared" si="87"/>
        <v/>
      </c>
      <c r="W40" s="21" t="str">
        <f t="shared" si="87"/>
        <v/>
      </c>
      <c r="X40" s="21" t="str">
        <f t="shared" si="87"/>
        <v/>
      </c>
      <c r="Y40" s="21" t="str">
        <f t="shared" si="87"/>
        <v/>
      </c>
      <c r="Z40" s="21" t="str">
        <f t="shared" si="87"/>
        <v/>
      </c>
      <c r="AA40" s="21" t="str">
        <f t="shared" si="87"/>
        <v/>
      </c>
      <c r="AB40" s="21" t="str">
        <f t="shared" si="87"/>
        <v/>
      </c>
      <c r="AC40" s="21" t="str">
        <f t="shared" si="87"/>
        <v/>
      </c>
      <c r="AD40" s="21" t="str">
        <f t="shared" si="87"/>
        <v/>
      </c>
      <c r="AE40" s="21" t="str">
        <f t="shared" si="87"/>
        <v/>
      </c>
      <c r="AF40" s="21" t="str">
        <f t="shared" si="87"/>
        <v/>
      </c>
      <c r="AG40" s="21" t="str">
        <f t="shared" si="87"/>
        <v/>
      </c>
      <c r="AH40" s="21" t="str">
        <f t="shared" si="87"/>
        <v/>
      </c>
      <c r="AI40" s="21" t="str">
        <f t="shared" si="87"/>
        <v/>
      </c>
      <c r="AJ40" s="21" t="str">
        <f t="shared" si="87"/>
        <v/>
      </c>
      <c r="AK40" s="21" t="str">
        <f t="shared" si="87"/>
        <v/>
      </c>
      <c r="AL40" s="21" t="str">
        <f t="shared" si="87"/>
        <v/>
      </c>
      <c r="AM40" s="21" t="str">
        <f t="shared" si="87"/>
        <v/>
      </c>
      <c r="AN40" s="21" t="str">
        <f t="shared" si="87"/>
        <v/>
      </c>
      <c r="AO40" s="21" t="str">
        <f t="shared" si="87"/>
        <v/>
      </c>
    </row>
    <row r="41" spans="1:41" ht="14.4" thickBot="1" x14ac:dyDescent="0.25">
      <c r="B41" s="75"/>
      <c r="C41" s="77"/>
      <c r="D41" s="19">
        <v>300</v>
      </c>
      <c r="E41" s="19">
        <v>5</v>
      </c>
      <c r="F41" s="32">
        <f t="shared" ref="F41" si="88">G41*3600/E41/D41</f>
        <v>7.2</v>
      </c>
      <c r="G41" s="30">
        <v>3</v>
      </c>
      <c r="H41" s="36" t="s">
        <v>6</v>
      </c>
      <c r="I41" s="26">
        <f t="shared" ref="I41:I47" si="89">J39+0.1</f>
        <v>45872.1</v>
      </c>
      <c r="J41" s="34">
        <f t="shared" si="83"/>
        <v>45875.1</v>
      </c>
      <c r="K41" s="22" t="str">
        <f>IF(AND(K$37&gt;=$I41,K$37&lt;=$J41),"Y","")</f>
        <v/>
      </c>
      <c r="L41" s="22" t="str">
        <f t="shared" ref="L41:AO41" si="90">IF(AND(L$37&gt;=$I41,L$37&lt;=$J41),"Y","")</f>
        <v/>
      </c>
      <c r="M41" s="22" t="str">
        <f t="shared" si="90"/>
        <v/>
      </c>
      <c r="N41" s="22" t="str">
        <f t="shared" si="90"/>
        <v>Y</v>
      </c>
      <c r="O41" s="22" t="str">
        <f t="shared" si="90"/>
        <v>Y</v>
      </c>
      <c r="P41" s="22" t="str">
        <f t="shared" si="90"/>
        <v>Y</v>
      </c>
      <c r="Q41" s="22" t="str">
        <f t="shared" si="90"/>
        <v/>
      </c>
      <c r="R41" s="22" t="str">
        <f t="shared" si="90"/>
        <v/>
      </c>
      <c r="S41" s="22" t="str">
        <f t="shared" si="90"/>
        <v/>
      </c>
      <c r="T41" s="22" t="str">
        <f t="shared" si="90"/>
        <v/>
      </c>
      <c r="U41" s="22" t="str">
        <f t="shared" si="90"/>
        <v/>
      </c>
      <c r="V41" s="22" t="str">
        <f t="shared" si="90"/>
        <v/>
      </c>
      <c r="W41" s="22" t="str">
        <f t="shared" si="90"/>
        <v/>
      </c>
      <c r="X41" s="22" t="str">
        <f t="shared" si="90"/>
        <v/>
      </c>
      <c r="Y41" s="22" t="str">
        <f t="shared" si="90"/>
        <v/>
      </c>
      <c r="Z41" s="22" t="str">
        <f t="shared" si="90"/>
        <v/>
      </c>
      <c r="AA41" s="22" t="str">
        <f t="shared" si="90"/>
        <v/>
      </c>
      <c r="AB41" s="22" t="str">
        <f t="shared" si="90"/>
        <v/>
      </c>
      <c r="AC41" s="22" t="str">
        <f t="shared" si="90"/>
        <v/>
      </c>
      <c r="AD41" s="22" t="str">
        <f t="shared" si="90"/>
        <v/>
      </c>
      <c r="AE41" s="22" t="str">
        <f t="shared" si="90"/>
        <v/>
      </c>
      <c r="AF41" s="22" t="str">
        <f t="shared" si="90"/>
        <v/>
      </c>
      <c r="AG41" s="22" t="str">
        <f t="shared" si="90"/>
        <v/>
      </c>
      <c r="AH41" s="22" t="str">
        <f t="shared" si="90"/>
        <v/>
      </c>
      <c r="AI41" s="22" t="str">
        <f t="shared" si="90"/>
        <v/>
      </c>
      <c r="AJ41" s="22" t="str">
        <f t="shared" si="90"/>
        <v/>
      </c>
      <c r="AK41" s="22" t="str">
        <f t="shared" si="90"/>
        <v/>
      </c>
      <c r="AL41" s="22" t="str">
        <f t="shared" si="90"/>
        <v/>
      </c>
      <c r="AM41" s="22" t="str">
        <f t="shared" si="90"/>
        <v/>
      </c>
      <c r="AN41" s="22" t="str">
        <f t="shared" si="90"/>
        <v/>
      </c>
      <c r="AO41" s="22" t="str">
        <f t="shared" si="90"/>
        <v/>
      </c>
    </row>
    <row r="42" spans="1:41" ht="14.4" thickBot="1" x14ac:dyDescent="0.25">
      <c r="B42" s="74">
        <v>3</v>
      </c>
      <c r="C42" s="76" t="s">
        <v>36</v>
      </c>
      <c r="D42" s="18">
        <v>330</v>
      </c>
      <c r="E42" s="18">
        <v>10</v>
      </c>
      <c r="F42" s="29">
        <f>_xlfn.XLOOKUP(C42,'Per line'!B:B,'Per line'!G:G)</f>
        <v>0.3</v>
      </c>
      <c r="G42" s="31">
        <f>D42*E42*F42/1440</f>
        <v>0.6875</v>
      </c>
      <c r="H42" s="23" t="s">
        <v>5</v>
      </c>
      <c r="I42" s="26">
        <f t="shared" si="89"/>
        <v>45877.7</v>
      </c>
      <c r="J42" s="34">
        <f t="shared" si="83"/>
        <v>45878.387499999997</v>
      </c>
      <c r="K42" s="21" t="str">
        <f>IF(AND(K$37&gt;=$I42,K$37&lt;=$J42),"X","")</f>
        <v/>
      </c>
      <c r="L42" s="21" t="str">
        <f t="shared" ref="L42:AO42" si="91">IF(AND(L$37&gt;=$I42,L$37&lt;=$J42),"X","")</f>
        <v/>
      </c>
      <c r="M42" s="21" t="str">
        <f t="shared" si="91"/>
        <v/>
      </c>
      <c r="N42" s="21" t="str">
        <f t="shared" si="91"/>
        <v/>
      </c>
      <c r="O42" s="21" t="str">
        <f t="shared" si="91"/>
        <v/>
      </c>
      <c r="P42" s="21" t="str">
        <f t="shared" si="91"/>
        <v/>
      </c>
      <c r="Q42" s="21" t="str">
        <f t="shared" si="91"/>
        <v/>
      </c>
      <c r="R42" s="21" t="str">
        <f t="shared" si="91"/>
        <v/>
      </c>
      <c r="S42" s="21" t="str">
        <f t="shared" si="91"/>
        <v>X</v>
      </c>
      <c r="T42" s="21" t="str">
        <f t="shared" si="91"/>
        <v/>
      </c>
      <c r="U42" s="21" t="str">
        <f t="shared" si="91"/>
        <v/>
      </c>
      <c r="V42" s="21" t="str">
        <f t="shared" si="91"/>
        <v/>
      </c>
      <c r="W42" s="21" t="str">
        <f t="shared" si="91"/>
        <v/>
      </c>
      <c r="X42" s="21" t="str">
        <f t="shared" si="91"/>
        <v/>
      </c>
      <c r="Y42" s="21" t="str">
        <f t="shared" si="91"/>
        <v/>
      </c>
      <c r="Z42" s="21" t="str">
        <f t="shared" si="91"/>
        <v/>
      </c>
      <c r="AA42" s="21" t="str">
        <f t="shared" si="91"/>
        <v/>
      </c>
      <c r="AB42" s="21" t="str">
        <f t="shared" si="91"/>
        <v/>
      </c>
      <c r="AC42" s="21" t="str">
        <f t="shared" si="91"/>
        <v/>
      </c>
      <c r="AD42" s="21" t="str">
        <f t="shared" si="91"/>
        <v/>
      </c>
      <c r="AE42" s="21" t="str">
        <f t="shared" si="91"/>
        <v/>
      </c>
      <c r="AF42" s="21" t="str">
        <f t="shared" si="91"/>
        <v/>
      </c>
      <c r="AG42" s="21" t="str">
        <f t="shared" si="91"/>
        <v/>
      </c>
      <c r="AH42" s="21" t="str">
        <f t="shared" si="91"/>
        <v/>
      </c>
      <c r="AI42" s="21" t="str">
        <f t="shared" si="91"/>
        <v/>
      </c>
      <c r="AJ42" s="21" t="str">
        <f t="shared" si="91"/>
        <v/>
      </c>
      <c r="AK42" s="21" t="str">
        <f t="shared" si="91"/>
        <v/>
      </c>
      <c r="AL42" s="21" t="str">
        <f t="shared" si="91"/>
        <v/>
      </c>
      <c r="AM42" s="21" t="str">
        <f t="shared" si="91"/>
        <v/>
      </c>
      <c r="AN42" s="21" t="str">
        <f t="shared" si="91"/>
        <v/>
      </c>
      <c r="AO42" s="21" t="str">
        <f t="shared" si="91"/>
        <v/>
      </c>
    </row>
    <row r="43" spans="1:41" ht="14.4" thickBot="1" x14ac:dyDescent="0.25">
      <c r="B43" s="75"/>
      <c r="C43" s="77"/>
      <c r="D43" s="19">
        <v>280</v>
      </c>
      <c r="E43" s="19">
        <v>12</v>
      </c>
      <c r="F43" s="32">
        <f t="shared" ref="F43" si="92">G43*3600/E43/D43</f>
        <v>10.714285714285714</v>
      </c>
      <c r="G43" s="30">
        <v>10</v>
      </c>
      <c r="H43" s="36" t="s">
        <v>6</v>
      </c>
      <c r="I43" s="26">
        <f t="shared" si="89"/>
        <v>45875.199999999997</v>
      </c>
      <c r="J43" s="34">
        <f t="shared" si="83"/>
        <v>45885.2</v>
      </c>
      <c r="K43" s="22" t="str">
        <f>IF(AND(K$37&gt;=$I43,K$37&lt;=$J43),"Y","")</f>
        <v/>
      </c>
      <c r="L43" s="22" t="str">
        <f t="shared" ref="L43:AO43" si="93">IF(AND(L$37&gt;=$I43,L$37&lt;=$J43),"Y","")</f>
        <v/>
      </c>
      <c r="M43" s="22" t="str">
        <f t="shared" si="93"/>
        <v/>
      </c>
      <c r="N43" s="22" t="str">
        <f t="shared" si="93"/>
        <v/>
      </c>
      <c r="O43" s="22" t="str">
        <f t="shared" si="93"/>
        <v/>
      </c>
      <c r="P43" s="22" t="str">
        <f t="shared" si="93"/>
        <v/>
      </c>
      <c r="Q43" s="22" t="str">
        <f t="shared" si="93"/>
        <v>Y</v>
      </c>
      <c r="R43" s="22" t="str">
        <f t="shared" si="93"/>
        <v>Y</v>
      </c>
      <c r="S43" s="22" t="str">
        <f t="shared" si="93"/>
        <v>Y</v>
      </c>
      <c r="T43" s="22" t="str">
        <f t="shared" si="93"/>
        <v>Y</v>
      </c>
      <c r="U43" s="22" t="str">
        <f t="shared" si="93"/>
        <v>Y</v>
      </c>
      <c r="V43" s="22" t="str">
        <f t="shared" si="93"/>
        <v>Y</v>
      </c>
      <c r="W43" s="22" t="str">
        <f t="shared" si="93"/>
        <v>Y</v>
      </c>
      <c r="X43" s="22" t="str">
        <f t="shared" si="93"/>
        <v>Y</v>
      </c>
      <c r="Y43" s="22" t="str">
        <f t="shared" si="93"/>
        <v>Y</v>
      </c>
      <c r="Z43" s="22" t="str">
        <f t="shared" si="93"/>
        <v>Y</v>
      </c>
      <c r="AA43" s="22" t="str">
        <f t="shared" si="93"/>
        <v/>
      </c>
      <c r="AB43" s="22" t="str">
        <f t="shared" si="93"/>
        <v/>
      </c>
      <c r="AC43" s="22" t="str">
        <f t="shared" si="93"/>
        <v/>
      </c>
      <c r="AD43" s="22" t="str">
        <f t="shared" si="93"/>
        <v/>
      </c>
      <c r="AE43" s="22" t="str">
        <f t="shared" si="93"/>
        <v/>
      </c>
      <c r="AF43" s="22" t="str">
        <f t="shared" si="93"/>
        <v/>
      </c>
      <c r="AG43" s="22" t="str">
        <f t="shared" si="93"/>
        <v/>
      </c>
      <c r="AH43" s="22" t="str">
        <f t="shared" si="93"/>
        <v/>
      </c>
      <c r="AI43" s="22" t="str">
        <f t="shared" si="93"/>
        <v/>
      </c>
      <c r="AJ43" s="22" t="str">
        <f t="shared" si="93"/>
        <v/>
      </c>
      <c r="AK43" s="22" t="str">
        <f t="shared" si="93"/>
        <v/>
      </c>
      <c r="AL43" s="22" t="str">
        <f t="shared" si="93"/>
        <v/>
      </c>
      <c r="AM43" s="22" t="str">
        <f t="shared" si="93"/>
        <v/>
      </c>
      <c r="AN43" s="22" t="str">
        <f t="shared" si="93"/>
        <v/>
      </c>
      <c r="AO43" s="22" t="str">
        <f t="shared" si="93"/>
        <v/>
      </c>
    </row>
    <row r="44" spans="1:41" ht="14.4" thickBot="1" x14ac:dyDescent="0.25">
      <c r="B44" s="74">
        <v>4</v>
      </c>
      <c r="C44" s="76" t="s">
        <v>37</v>
      </c>
      <c r="D44" s="18">
        <v>4500</v>
      </c>
      <c r="E44" s="18">
        <v>2</v>
      </c>
      <c r="F44" s="29">
        <f>_xlfn.XLOOKUP(C44,'Per line'!B:B,'Per line'!G:G)</f>
        <v>0.17142857142857143</v>
      </c>
      <c r="G44" s="31">
        <f>D44*E44*F44/1440</f>
        <v>1.0714285714285714</v>
      </c>
      <c r="H44" s="23" t="s">
        <v>5</v>
      </c>
      <c r="I44" s="26">
        <f t="shared" si="89"/>
        <v>45878.487499999996</v>
      </c>
      <c r="J44" s="34">
        <f t="shared" si="83"/>
        <v>45879.558928571423</v>
      </c>
      <c r="K44" s="21" t="str">
        <f>IF(AND(K$37&gt;=$I44,K$37&lt;=$J44),"X","")</f>
        <v/>
      </c>
      <c r="L44" s="21" t="str">
        <f t="shared" ref="L44:AO44" si="94">IF(AND(L$37&gt;=$I44,L$37&lt;=$J44),"X","")</f>
        <v/>
      </c>
      <c r="M44" s="21" t="str">
        <f t="shared" si="94"/>
        <v/>
      </c>
      <c r="N44" s="21" t="str">
        <f t="shared" si="94"/>
        <v/>
      </c>
      <c r="O44" s="21" t="str">
        <f t="shared" si="94"/>
        <v/>
      </c>
      <c r="P44" s="21" t="str">
        <f t="shared" si="94"/>
        <v/>
      </c>
      <c r="Q44" s="21" t="str">
        <f t="shared" si="94"/>
        <v/>
      </c>
      <c r="R44" s="21" t="str">
        <f t="shared" si="94"/>
        <v/>
      </c>
      <c r="S44" s="21" t="str">
        <f t="shared" si="94"/>
        <v/>
      </c>
      <c r="T44" s="21" t="str">
        <f t="shared" si="94"/>
        <v>X</v>
      </c>
      <c r="U44" s="21" t="str">
        <f t="shared" si="94"/>
        <v/>
      </c>
      <c r="V44" s="21" t="str">
        <f t="shared" si="94"/>
        <v/>
      </c>
      <c r="W44" s="21" t="str">
        <f t="shared" si="94"/>
        <v/>
      </c>
      <c r="X44" s="21" t="str">
        <f t="shared" si="94"/>
        <v/>
      </c>
      <c r="Y44" s="21" t="str">
        <f t="shared" si="94"/>
        <v/>
      </c>
      <c r="Z44" s="21" t="str">
        <f t="shared" si="94"/>
        <v/>
      </c>
      <c r="AA44" s="21" t="str">
        <f t="shared" si="94"/>
        <v/>
      </c>
      <c r="AB44" s="21" t="str">
        <f t="shared" si="94"/>
        <v/>
      </c>
      <c r="AC44" s="21" t="str">
        <f t="shared" si="94"/>
        <v/>
      </c>
      <c r="AD44" s="21" t="str">
        <f t="shared" si="94"/>
        <v/>
      </c>
      <c r="AE44" s="21" t="str">
        <f t="shared" si="94"/>
        <v/>
      </c>
      <c r="AF44" s="21" t="str">
        <f t="shared" si="94"/>
        <v/>
      </c>
      <c r="AG44" s="21" t="str">
        <f t="shared" si="94"/>
        <v/>
      </c>
      <c r="AH44" s="21" t="str">
        <f t="shared" si="94"/>
        <v/>
      </c>
      <c r="AI44" s="21" t="str">
        <f t="shared" si="94"/>
        <v/>
      </c>
      <c r="AJ44" s="21" t="str">
        <f t="shared" si="94"/>
        <v/>
      </c>
      <c r="AK44" s="21" t="str">
        <f t="shared" si="94"/>
        <v/>
      </c>
      <c r="AL44" s="21" t="str">
        <f t="shared" si="94"/>
        <v/>
      </c>
      <c r="AM44" s="21" t="str">
        <f t="shared" si="94"/>
        <v/>
      </c>
      <c r="AN44" s="21" t="str">
        <f t="shared" si="94"/>
        <v/>
      </c>
      <c r="AO44" s="21" t="str">
        <f t="shared" si="94"/>
        <v/>
      </c>
    </row>
    <row r="45" spans="1:41" ht="14.4" thickBot="1" x14ac:dyDescent="0.25">
      <c r="B45" s="75"/>
      <c r="C45" s="77"/>
      <c r="D45" s="19">
        <v>40</v>
      </c>
      <c r="E45" s="19">
        <v>2</v>
      </c>
      <c r="F45" s="32">
        <f t="shared" ref="F45" si="95">G45*3600/E45/D45</f>
        <v>90</v>
      </c>
      <c r="G45" s="30">
        <v>2</v>
      </c>
      <c r="H45" s="36" t="s">
        <v>6</v>
      </c>
      <c r="I45" s="26">
        <f t="shared" si="89"/>
        <v>45885.299999999996</v>
      </c>
      <c r="J45" s="34">
        <f t="shared" si="83"/>
        <v>45887.299999999996</v>
      </c>
      <c r="K45" s="22" t="str">
        <f>IF(AND(K$37&gt;=$I45,K$37&lt;=$J45),"Y","")</f>
        <v/>
      </c>
      <c r="L45" s="22" t="str">
        <f t="shared" ref="L45:AO45" si="96">IF(AND(L$37&gt;=$I45,L$37&lt;=$J45),"Y","")</f>
        <v/>
      </c>
      <c r="M45" s="22" t="str">
        <f t="shared" si="96"/>
        <v/>
      </c>
      <c r="N45" s="22" t="str">
        <f t="shared" si="96"/>
        <v/>
      </c>
      <c r="O45" s="22" t="str">
        <f t="shared" si="96"/>
        <v/>
      </c>
      <c r="P45" s="22" t="str">
        <f t="shared" si="96"/>
        <v/>
      </c>
      <c r="Q45" s="22" t="str">
        <f t="shared" si="96"/>
        <v/>
      </c>
      <c r="R45" s="22" t="str">
        <f t="shared" si="96"/>
        <v/>
      </c>
      <c r="S45" s="22" t="str">
        <f t="shared" si="96"/>
        <v/>
      </c>
      <c r="T45" s="22" t="str">
        <f t="shared" si="96"/>
        <v/>
      </c>
      <c r="U45" s="22" t="str">
        <f t="shared" si="96"/>
        <v/>
      </c>
      <c r="V45" s="22" t="str">
        <f t="shared" si="96"/>
        <v/>
      </c>
      <c r="W45" s="22" t="str">
        <f t="shared" si="96"/>
        <v/>
      </c>
      <c r="X45" s="22" t="str">
        <f t="shared" si="96"/>
        <v/>
      </c>
      <c r="Y45" s="22" t="str">
        <f t="shared" si="96"/>
        <v/>
      </c>
      <c r="Z45" s="22" t="str">
        <f t="shared" si="96"/>
        <v/>
      </c>
      <c r="AA45" s="22" t="str">
        <f t="shared" si="96"/>
        <v>Y</v>
      </c>
      <c r="AB45" s="22" t="str">
        <f t="shared" si="96"/>
        <v>Y</v>
      </c>
      <c r="AC45" s="22" t="str">
        <f t="shared" si="96"/>
        <v/>
      </c>
      <c r="AD45" s="22" t="str">
        <f t="shared" si="96"/>
        <v/>
      </c>
      <c r="AE45" s="22" t="str">
        <f t="shared" si="96"/>
        <v/>
      </c>
      <c r="AF45" s="22" t="str">
        <f t="shared" si="96"/>
        <v/>
      </c>
      <c r="AG45" s="22" t="str">
        <f t="shared" si="96"/>
        <v/>
      </c>
      <c r="AH45" s="22" t="str">
        <f t="shared" si="96"/>
        <v/>
      </c>
      <c r="AI45" s="22" t="str">
        <f t="shared" si="96"/>
        <v/>
      </c>
      <c r="AJ45" s="22" t="str">
        <f t="shared" si="96"/>
        <v/>
      </c>
      <c r="AK45" s="22" t="str">
        <f t="shared" si="96"/>
        <v/>
      </c>
      <c r="AL45" s="22" t="str">
        <f t="shared" si="96"/>
        <v/>
      </c>
      <c r="AM45" s="22" t="str">
        <f t="shared" si="96"/>
        <v/>
      </c>
      <c r="AN45" s="22" t="str">
        <f t="shared" si="96"/>
        <v/>
      </c>
      <c r="AO45" s="22" t="str">
        <f t="shared" si="96"/>
        <v/>
      </c>
    </row>
    <row r="46" spans="1:41" ht="14.4" thickBot="1" x14ac:dyDescent="0.25">
      <c r="B46" s="78">
        <v>5</v>
      </c>
      <c r="C46" s="76" t="s">
        <v>38</v>
      </c>
      <c r="D46" s="20">
        <v>15000</v>
      </c>
      <c r="E46" s="20">
        <v>3</v>
      </c>
      <c r="F46" s="29">
        <f>_xlfn.XLOOKUP(C46,'Per line'!B:B,'Per line'!G:G)</f>
        <v>0.06</v>
      </c>
      <c r="G46" s="31">
        <f>D46*E46*F46/1440</f>
        <v>1.875</v>
      </c>
      <c r="H46" s="23" t="s">
        <v>5</v>
      </c>
      <c r="I46" s="26">
        <f t="shared" si="89"/>
        <v>45879.658928571422</v>
      </c>
      <c r="J46" s="34">
        <f t="shared" si="83"/>
        <v>45881.533928571422</v>
      </c>
      <c r="K46" s="21" t="str">
        <f>IF(AND(K$37&gt;=$I46,K$37&lt;=$J46),"X","")</f>
        <v/>
      </c>
      <c r="L46" s="21" t="str">
        <f t="shared" ref="L46:AO46" si="97">IF(AND(L$37&gt;=$I46,L$37&lt;=$J46),"X","")</f>
        <v/>
      </c>
      <c r="M46" s="21" t="str">
        <f t="shared" si="97"/>
        <v/>
      </c>
      <c r="N46" s="21" t="str">
        <f t="shared" si="97"/>
        <v/>
      </c>
      <c r="O46" s="21" t="str">
        <f t="shared" si="97"/>
        <v/>
      </c>
      <c r="P46" s="21" t="str">
        <f t="shared" si="97"/>
        <v/>
      </c>
      <c r="Q46" s="21" t="str">
        <f t="shared" si="97"/>
        <v/>
      </c>
      <c r="R46" s="21" t="str">
        <f t="shared" si="97"/>
        <v/>
      </c>
      <c r="S46" s="21" t="str">
        <f t="shared" si="97"/>
        <v/>
      </c>
      <c r="T46" s="21" t="str">
        <f t="shared" si="97"/>
        <v/>
      </c>
      <c r="U46" s="21" t="str">
        <f t="shared" si="97"/>
        <v>X</v>
      </c>
      <c r="V46" s="21" t="str">
        <f t="shared" si="97"/>
        <v>X</v>
      </c>
      <c r="W46" s="21" t="str">
        <f t="shared" si="97"/>
        <v/>
      </c>
      <c r="X46" s="21" t="str">
        <f t="shared" si="97"/>
        <v/>
      </c>
      <c r="Y46" s="21" t="str">
        <f t="shared" si="97"/>
        <v/>
      </c>
      <c r="Z46" s="21" t="str">
        <f t="shared" si="97"/>
        <v/>
      </c>
      <c r="AA46" s="21" t="str">
        <f t="shared" si="97"/>
        <v/>
      </c>
      <c r="AB46" s="21" t="str">
        <f t="shared" si="97"/>
        <v/>
      </c>
      <c r="AC46" s="21" t="str">
        <f t="shared" si="97"/>
        <v/>
      </c>
      <c r="AD46" s="21" t="str">
        <f t="shared" si="97"/>
        <v/>
      </c>
      <c r="AE46" s="21" t="str">
        <f t="shared" si="97"/>
        <v/>
      </c>
      <c r="AF46" s="21" t="str">
        <f t="shared" si="97"/>
        <v/>
      </c>
      <c r="AG46" s="21" t="str">
        <f t="shared" si="97"/>
        <v/>
      </c>
      <c r="AH46" s="21" t="str">
        <f t="shared" si="97"/>
        <v/>
      </c>
      <c r="AI46" s="21" t="str">
        <f t="shared" si="97"/>
        <v/>
      </c>
      <c r="AJ46" s="21" t="str">
        <f t="shared" si="97"/>
        <v/>
      </c>
      <c r="AK46" s="21" t="str">
        <f t="shared" si="97"/>
        <v/>
      </c>
      <c r="AL46" s="21" t="str">
        <f t="shared" si="97"/>
        <v/>
      </c>
      <c r="AM46" s="21" t="str">
        <f t="shared" si="97"/>
        <v/>
      </c>
      <c r="AN46" s="21" t="str">
        <f t="shared" si="97"/>
        <v/>
      </c>
      <c r="AO46" s="21" t="str">
        <f t="shared" si="97"/>
        <v/>
      </c>
    </row>
    <row r="47" spans="1:41" ht="14.4" thickBot="1" x14ac:dyDescent="0.25">
      <c r="B47" s="75"/>
      <c r="C47" s="77"/>
      <c r="D47" s="19">
        <v>15000</v>
      </c>
      <c r="E47" s="19">
        <v>2</v>
      </c>
      <c r="F47" s="32">
        <f t="shared" ref="F47" si="98">G47*3600/E47/D47</f>
        <v>1.2</v>
      </c>
      <c r="G47" s="30">
        <v>10</v>
      </c>
      <c r="H47" s="36" t="s">
        <v>6</v>
      </c>
      <c r="I47" s="27">
        <f t="shared" si="89"/>
        <v>45887.399999999994</v>
      </c>
      <c r="J47" s="35">
        <f t="shared" si="83"/>
        <v>45897.399999999994</v>
      </c>
      <c r="K47" s="22" t="str">
        <f>IF(AND(K$37&gt;=$I47,K$37&lt;=$J47),"Y","")</f>
        <v/>
      </c>
      <c r="L47" s="22" t="str">
        <f t="shared" ref="L47:AO47" si="99">IF(AND(L$37&gt;=$I47,L$37&lt;=$J47),"Y","")</f>
        <v/>
      </c>
      <c r="M47" s="22" t="str">
        <f t="shared" si="99"/>
        <v/>
      </c>
      <c r="N47" s="22" t="str">
        <f t="shared" si="99"/>
        <v/>
      </c>
      <c r="O47" s="22" t="str">
        <f t="shared" si="99"/>
        <v/>
      </c>
      <c r="P47" s="22" t="str">
        <f t="shared" si="99"/>
        <v/>
      </c>
      <c r="Q47" s="22" t="str">
        <f t="shared" si="99"/>
        <v/>
      </c>
      <c r="R47" s="22" t="str">
        <f t="shared" si="99"/>
        <v/>
      </c>
      <c r="S47" s="22" t="str">
        <f t="shared" si="99"/>
        <v/>
      </c>
      <c r="T47" s="22" t="str">
        <f t="shared" si="99"/>
        <v/>
      </c>
      <c r="U47" s="22" t="str">
        <f t="shared" si="99"/>
        <v/>
      </c>
      <c r="V47" s="22" t="str">
        <f t="shared" si="99"/>
        <v/>
      </c>
      <c r="W47" s="22" t="str">
        <f t="shared" si="99"/>
        <v/>
      </c>
      <c r="X47" s="22" t="str">
        <f t="shared" si="99"/>
        <v/>
      </c>
      <c r="Y47" s="22" t="str">
        <f t="shared" si="99"/>
        <v/>
      </c>
      <c r="Z47" s="22" t="str">
        <f t="shared" si="99"/>
        <v/>
      </c>
      <c r="AA47" s="22" t="str">
        <f t="shared" si="99"/>
        <v/>
      </c>
      <c r="AB47" s="22" t="str">
        <f t="shared" si="99"/>
        <v/>
      </c>
      <c r="AC47" s="22" t="str">
        <f t="shared" si="99"/>
        <v>Y</v>
      </c>
      <c r="AD47" s="22" t="str">
        <f t="shared" si="99"/>
        <v>Y</v>
      </c>
      <c r="AE47" s="22" t="str">
        <f t="shared" si="99"/>
        <v>Y</v>
      </c>
      <c r="AF47" s="22" t="str">
        <f t="shared" si="99"/>
        <v>Y</v>
      </c>
      <c r="AG47" s="22" t="str">
        <f t="shared" si="99"/>
        <v>Y</v>
      </c>
      <c r="AH47" s="22" t="str">
        <f t="shared" si="99"/>
        <v>Y</v>
      </c>
      <c r="AI47" s="22" t="str">
        <f t="shared" si="99"/>
        <v>Y</v>
      </c>
      <c r="AJ47" s="22" t="str">
        <f t="shared" si="99"/>
        <v>Y</v>
      </c>
      <c r="AK47" s="22" t="str">
        <f t="shared" si="99"/>
        <v>Y</v>
      </c>
      <c r="AL47" s="22" t="str">
        <f t="shared" si="99"/>
        <v>Y</v>
      </c>
      <c r="AM47" s="22" t="str">
        <f t="shared" si="99"/>
        <v/>
      </c>
      <c r="AN47" s="22" t="str">
        <f t="shared" si="99"/>
        <v/>
      </c>
      <c r="AO47" s="22" t="str">
        <f t="shared" si="99"/>
        <v/>
      </c>
    </row>
  </sheetData>
  <autoFilter ref="B3:J13" xr:uid="{F5B82A7B-7517-41D4-B6F7-4D3238138250}"/>
  <mergeCells count="33">
    <mergeCell ref="B42:B43"/>
    <mergeCell ref="C42:C43"/>
    <mergeCell ref="B44:B45"/>
    <mergeCell ref="C44:C45"/>
    <mergeCell ref="B46:B47"/>
    <mergeCell ref="C46:C47"/>
    <mergeCell ref="A35:B36"/>
    <mergeCell ref="B38:B39"/>
    <mergeCell ref="C38:C39"/>
    <mergeCell ref="B40:B41"/>
    <mergeCell ref="C40:C41"/>
    <mergeCell ref="B25:B26"/>
    <mergeCell ref="C25:C26"/>
    <mergeCell ref="B27:B28"/>
    <mergeCell ref="C27:C28"/>
    <mergeCell ref="B29:B30"/>
    <mergeCell ref="C29:C30"/>
    <mergeCell ref="A18:B19"/>
    <mergeCell ref="B21:B22"/>
    <mergeCell ref="C21:C22"/>
    <mergeCell ref="B23:B24"/>
    <mergeCell ref="C23:C24"/>
    <mergeCell ref="A1:B2"/>
    <mergeCell ref="B10:B11"/>
    <mergeCell ref="C10:C11"/>
    <mergeCell ref="B12:B13"/>
    <mergeCell ref="C12:C13"/>
    <mergeCell ref="B4:B5"/>
    <mergeCell ref="C4:C5"/>
    <mergeCell ref="B6:B7"/>
    <mergeCell ref="C6:C7"/>
    <mergeCell ref="B8:B9"/>
    <mergeCell ref="C8:C9"/>
  </mergeCells>
  <conditionalFormatting sqref="K4:AO13">
    <cfRule type="cellIs" dxfId="23" priority="33" operator="equal">
      <formula>"X"</formula>
    </cfRule>
    <cfRule type="cellIs" dxfId="22" priority="34" operator="equal">
      <formula>"X"</formula>
    </cfRule>
    <cfRule type="cellIs" dxfId="21" priority="35" operator="equal">
      <formula>0</formula>
    </cfRule>
  </conditionalFormatting>
  <conditionalFormatting sqref="K5:AO5">
    <cfRule type="cellIs" dxfId="20" priority="32" operator="equal">
      <formula>"Y"</formula>
    </cfRule>
  </conditionalFormatting>
  <conditionalFormatting sqref="K7:AO7">
    <cfRule type="cellIs" dxfId="19" priority="12" operator="equal">
      <formula>"Y"</formula>
    </cfRule>
  </conditionalFormatting>
  <conditionalFormatting sqref="K9:AO9">
    <cfRule type="cellIs" dxfId="18" priority="11" operator="equal">
      <formula>"Y"</formula>
    </cfRule>
  </conditionalFormatting>
  <conditionalFormatting sqref="K11:AO11">
    <cfRule type="cellIs" dxfId="17" priority="10" operator="equal">
      <formula>"Y"</formula>
    </cfRule>
  </conditionalFormatting>
  <conditionalFormatting sqref="K13:AO13">
    <cfRule type="cellIs" dxfId="16" priority="9" operator="equal">
      <formula>"Y"</formula>
    </cfRule>
  </conditionalFormatting>
  <conditionalFormatting sqref="K21:AO30">
    <cfRule type="cellIs" dxfId="15" priority="20" operator="equal">
      <formula>"X"</formula>
    </cfRule>
    <cfRule type="cellIs" dxfId="14" priority="21" operator="equal">
      <formula>"X"</formula>
    </cfRule>
    <cfRule type="cellIs" dxfId="13" priority="22" operator="equal">
      <formula>0</formula>
    </cfRule>
  </conditionalFormatting>
  <conditionalFormatting sqref="K22:AO22">
    <cfRule type="cellIs" dxfId="12" priority="19" operator="equal">
      <formula>"Y"</formula>
    </cfRule>
  </conditionalFormatting>
  <conditionalFormatting sqref="K24:AO24">
    <cfRule type="cellIs" dxfId="11" priority="8" operator="equal">
      <formula>"Y"</formula>
    </cfRule>
  </conditionalFormatting>
  <conditionalFormatting sqref="K26:AO26">
    <cfRule type="cellIs" dxfId="10" priority="7" operator="equal">
      <formula>"Y"</formula>
    </cfRule>
  </conditionalFormatting>
  <conditionalFormatting sqref="K28:AO28">
    <cfRule type="cellIs" dxfId="9" priority="6" operator="equal">
      <formula>"Y"</formula>
    </cfRule>
  </conditionalFormatting>
  <conditionalFormatting sqref="K30:AO30">
    <cfRule type="cellIs" dxfId="8" priority="5" operator="equal">
      <formula>"Y"</formula>
    </cfRule>
  </conditionalFormatting>
  <conditionalFormatting sqref="K38:AO47">
    <cfRule type="cellIs" dxfId="7" priority="15" operator="equal">
      <formula>"X"</formula>
    </cfRule>
    <cfRule type="cellIs" dxfId="6" priority="16" operator="equal">
      <formula>"X"</formula>
    </cfRule>
    <cfRule type="cellIs" dxfId="5" priority="17" operator="equal">
      <formula>0</formula>
    </cfRule>
  </conditionalFormatting>
  <conditionalFormatting sqref="K39:AO39">
    <cfRule type="cellIs" dxfId="4" priority="14" operator="equal">
      <formula>"Y"</formula>
    </cfRule>
  </conditionalFormatting>
  <conditionalFormatting sqref="K41:AO41">
    <cfRule type="cellIs" dxfId="3" priority="4" operator="equal">
      <formula>"Y"</formula>
    </cfRule>
  </conditionalFormatting>
  <conditionalFormatting sqref="K43:AO43">
    <cfRule type="cellIs" dxfId="2" priority="3" operator="equal">
      <formula>"Y"</formula>
    </cfRule>
  </conditionalFormatting>
  <conditionalFormatting sqref="K45:AO45">
    <cfRule type="cellIs" dxfId="1" priority="2" operator="equal">
      <formula>"Y"</formula>
    </cfRule>
  </conditionalFormatting>
  <conditionalFormatting sqref="K47:AO47">
    <cfRule type="cellIs" dxfId="0" priority="1" operator="equal">
      <formula>"Y"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51A31F-6211-4354-8D4E-DCE2BA56828E}">
          <x14:formula1>
            <xm:f>'Per line'!$B$3:$B$7</xm:f>
          </x14:formula1>
          <xm:sqref>C4:C13 C38:C47 C21:C30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 line</vt:lpstr>
      <vt:lpstr>Per SKU</vt:lpstr>
      <vt:lpstr>Time 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Tesic</dc:creator>
  <cp:lastModifiedBy>HCE 1</cp:lastModifiedBy>
  <dcterms:created xsi:type="dcterms:W3CDTF">2022-04-19T05:34:47Z</dcterms:created>
  <dcterms:modified xsi:type="dcterms:W3CDTF">2025-10-05T14:13:29Z</dcterms:modified>
</cp:coreProperties>
</file>